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jschoell\Documents\BibleTimeLine\"/>
    </mc:Choice>
  </mc:AlternateContent>
  <xr:revisionPtr revIDLastSave="0" documentId="13_ncr:1_{CBB3FDEC-42CF-4B02-9FEF-16E4B6831EE8}" xr6:coauthVersionLast="36" xr6:coauthVersionMax="36" xr10:uidLastSave="{00000000-0000-0000-0000-000000000000}"/>
  <bookViews>
    <workbookView xWindow="0" yWindow="0" windowWidth="25710" windowHeight="15105" tabRatio="265" xr2:uid="{70A979D3-4B8B-49FD-9FFD-47D7BCE30B9F}"/>
  </bookViews>
  <sheets>
    <sheet name="BibleTimeTable" sheetId="2" r:id="rId1"/>
  </sheets>
  <definedNames>
    <definedName name="_xlnm._FilterDatabase" localSheetId="0" hidden="1">BibleTimeTable!#REF!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S51" i="2" l="1"/>
  <c r="GS53" i="2" s="1"/>
  <c r="CD149" i="2"/>
  <c r="DH113" i="2"/>
  <c r="DH115" i="2" s="1"/>
  <c r="DW191" i="2"/>
  <c r="DW193" i="2" s="1"/>
  <c r="DW195" i="2" s="1"/>
  <c r="DH173" i="2"/>
  <c r="DH175" i="2" s="1"/>
  <c r="DH177" i="2" s="1"/>
  <c r="DH179" i="2" s="1"/>
  <c r="DH181" i="2" s="1"/>
  <c r="DH183" i="2" s="1"/>
  <c r="DH185" i="2" s="1"/>
  <c r="DH187" i="2" s="1"/>
  <c r="DH189" i="2" s="1"/>
  <c r="DH191" i="2" s="1"/>
  <c r="DH193" i="2" s="1"/>
  <c r="DH195" i="2" s="1"/>
  <c r="BO183" i="2"/>
  <c r="BO185" i="2" s="1"/>
  <c r="BO187" i="2" s="1"/>
  <c r="BO189" i="2" s="1"/>
  <c r="BO191" i="2" s="1"/>
  <c r="BO193" i="2" s="1"/>
  <c r="BO195" i="2" s="1"/>
  <c r="BO197" i="2" s="1"/>
  <c r="BO199" i="2" s="1"/>
  <c r="BO201" i="2" s="1"/>
  <c r="BO203" i="2" s="1"/>
  <c r="AK133" i="2"/>
  <c r="AK135" i="2" s="1"/>
  <c r="AK137" i="2" s="1"/>
  <c r="AK139" i="2" s="1"/>
  <c r="AK141" i="2" s="1"/>
  <c r="AK143" i="2" s="1"/>
  <c r="AK145" i="2" s="1"/>
  <c r="AK147" i="2" s="1"/>
  <c r="AK149" i="2" s="1"/>
  <c r="AK151" i="2" s="1"/>
  <c r="AK153" i="2" s="1"/>
  <c r="AK155" i="2" s="1"/>
  <c r="AK157" i="2" s="1"/>
  <c r="AK159" i="2" s="1"/>
  <c r="AK161" i="2" s="1"/>
  <c r="AK163" i="2" s="1"/>
  <c r="AK169" i="2" s="1"/>
  <c r="AK111" i="2"/>
  <c r="AK113" i="2" s="1"/>
  <c r="AK115" i="2" s="1"/>
  <c r="AK117" i="2" s="1"/>
  <c r="AK119" i="2" s="1"/>
  <c r="AK121" i="2" s="1"/>
  <c r="AK123" i="2" s="1"/>
  <c r="DH127" i="2"/>
  <c r="DH129" i="2" s="1"/>
  <c r="DH131" i="2" s="1"/>
  <c r="DH133" i="2" s="1"/>
  <c r="DH135" i="2" s="1"/>
  <c r="DH137" i="2" s="1"/>
  <c r="DH139" i="2" s="1"/>
  <c r="DH141" i="2" s="1"/>
  <c r="DH143" i="2" s="1"/>
  <c r="DH145" i="2" s="1"/>
  <c r="DH147" i="2" s="1"/>
  <c r="DH149" i="2" s="1"/>
  <c r="DH151" i="2" s="1"/>
  <c r="DH153" i="2" s="1"/>
  <c r="DH155" i="2" s="1"/>
  <c r="DH157" i="2" s="1"/>
  <c r="DH159" i="2" s="1"/>
  <c r="DH161" i="2" s="1"/>
  <c r="CD65" i="2"/>
  <c r="CD67" i="2" s="1"/>
  <c r="CD69" i="2" s="1"/>
  <c r="CD71" i="2" s="1"/>
  <c r="CD73" i="2" s="1"/>
  <c r="CD75" i="2" s="1"/>
  <c r="CD77" i="2" s="1"/>
  <c r="CD79" i="2" s="1"/>
  <c r="CD81" i="2" s="1"/>
  <c r="CD83" i="2" s="1"/>
  <c r="CD85" i="2" s="1"/>
  <c r="CD87" i="2" s="1"/>
  <c r="CD89" i="2" s="1"/>
  <c r="CD91" i="2" s="1"/>
  <c r="CD93" i="2" s="1"/>
  <c r="CD95" i="2" s="1"/>
  <c r="CD97" i="2" s="1"/>
  <c r="CD99" i="2" s="1"/>
  <c r="CD101" i="2" s="1"/>
  <c r="CD103" i="2" s="1"/>
  <c r="CD105" i="2" s="1"/>
  <c r="CD107" i="2" s="1"/>
  <c r="CD109" i="2" s="1"/>
  <c r="CD111" i="2" s="1"/>
  <c r="CD113" i="2" s="1"/>
  <c r="CD115" i="2" s="1"/>
  <c r="CD117" i="2" s="1"/>
  <c r="CD119" i="2" s="1"/>
  <c r="CD121" i="2" s="1"/>
  <c r="CD123" i="2" s="1"/>
  <c r="CD125" i="2" s="1"/>
  <c r="CD127" i="2" s="1"/>
  <c r="CD129" i="2" s="1"/>
  <c r="CD131" i="2" s="1"/>
  <c r="CD133" i="2" s="1"/>
  <c r="CD135" i="2" s="1"/>
  <c r="CD137" i="2" s="1"/>
  <c r="CD139" i="2" s="1"/>
  <c r="CD141" i="2" s="1"/>
  <c r="V85" i="2"/>
  <c r="V87" i="2" s="1"/>
  <c r="V89" i="2" s="1"/>
  <c r="V91" i="2" s="1"/>
  <c r="V93" i="2" s="1"/>
  <c r="V95" i="2" s="1"/>
  <c r="V97" i="2" s="1"/>
  <c r="V99" i="2" s="1"/>
  <c r="V101" i="2" s="1"/>
  <c r="V103" i="2" s="1"/>
  <c r="V105" i="2" s="1"/>
  <c r="V107" i="2" s="1"/>
  <c r="V109" i="2" s="1"/>
  <c r="V111" i="2" s="1"/>
  <c r="V113" i="2" s="1"/>
  <c r="V115" i="2" s="1"/>
  <c r="V117" i="2" s="1"/>
  <c r="V119" i="2" s="1"/>
  <c r="V121" i="2" s="1"/>
  <c r="V123" i="2" s="1"/>
  <c r="V125" i="2" s="1"/>
  <c r="V127" i="2" s="1"/>
  <c r="V129" i="2" s="1"/>
  <c r="V131" i="2" s="1"/>
  <c r="V133" i="2" s="1"/>
  <c r="V135" i="2" s="1"/>
  <c r="V137" i="2" s="1"/>
  <c r="V139" i="2" s="1"/>
  <c r="V141" i="2" s="1"/>
  <c r="V143" i="2" s="1"/>
  <c r="V145" i="2" s="1"/>
  <c r="V147" i="2" s="1"/>
  <c r="V149" i="2" s="1"/>
  <c r="V151" i="2" s="1"/>
  <c r="V153" i="2" s="1"/>
  <c r="V155" i="2" s="1"/>
  <c r="V157" i="2" s="1"/>
  <c r="V159" i="2" s="1"/>
  <c r="V161" i="2" s="1"/>
  <c r="V163" i="2" s="1"/>
  <c r="V165" i="2" s="1"/>
  <c r="V167" i="2" s="1"/>
  <c r="V169" i="2" s="1"/>
  <c r="V171" i="2" s="1"/>
  <c r="V173" i="2" s="1"/>
  <c r="V175" i="2" s="1"/>
  <c r="V177" i="2" s="1"/>
  <c r="V179" i="2" s="1"/>
  <c r="V181" i="2" s="1"/>
  <c r="V183" i="2" s="1"/>
  <c r="V185" i="2" s="1"/>
  <c r="V187" i="2" s="1"/>
  <c r="V189" i="2" s="1"/>
  <c r="V191" i="2" s="1"/>
  <c r="V193" i="2" s="1"/>
  <c r="V195" i="2" s="1"/>
  <c r="V197" i="2" s="1"/>
  <c r="V199" i="2" s="1"/>
  <c r="V201" i="2" s="1"/>
  <c r="V203" i="2" s="1"/>
  <c r="V205" i="2" s="1"/>
  <c r="V207" i="2" s="1"/>
  <c r="D4" i="2" l="1"/>
  <c r="EU41" i="2"/>
  <c r="EU43" i="2" s="1"/>
  <c r="EU45" i="2" s="1"/>
  <c r="EU31" i="2"/>
  <c r="EU33" i="2" s="1"/>
  <c r="EU35" i="2" s="1"/>
  <c r="EU37" i="2" s="1"/>
  <c r="EU93" i="2"/>
  <c r="EU71" i="2"/>
  <c r="EU61" i="2"/>
  <c r="EU63" i="2" s="1"/>
  <c r="EU65" i="2" s="1"/>
  <c r="EU77" i="2"/>
  <c r="EU83" i="2"/>
  <c r="EU85" i="2" s="1"/>
  <c r="EU87" i="2" s="1"/>
  <c r="EF143" i="2"/>
  <c r="EF147" i="2"/>
  <c r="EF153" i="2"/>
  <c r="EF155" i="2" s="1"/>
  <c r="EF157" i="2" s="1"/>
  <c r="DQ43" i="2"/>
  <c r="DQ57" i="2"/>
  <c r="DQ59" i="2" s="1"/>
  <c r="DQ65" i="2"/>
  <c r="DQ67" i="2" s="1"/>
  <c r="DQ69" i="2" s="1"/>
  <c r="DQ105" i="2"/>
  <c r="DQ107" i="2" s="1"/>
  <c r="DQ109" i="2" s="1"/>
  <c r="DQ111" i="2" s="1"/>
  <c r="DQ113" i="2" s="1"/>
  <c r="DQ115" i="2" s="1"/>
  <c r="DQ117" i="2" s="1"/>
  <c r="DQ119" i="2" s="1"/>
  <c r="DQ121" i="2" s="1"/>
  <c r="DQ123" i="2" s="1"/>
  <c r="CM113" i="2"/>
  <c r="AT109" i="2"/>
  <c r="AT111" i="2" s="1"/>
  <c r="AT115" i="2"/>
  <c r="AT117" i="2" s="1"/>
  <c r="AT119" i="2" s="1"/>
  <c r="AT121" i="2" s="1"/>
  <c r="AT123" i="2" s="1"/>
  <c r="AT129" i="2"/>
  <c r="AT131" i="2" s="1"/>
  <c r="AT173" i="2"/>
  <c r="AT175" i="2" s="1"/>
  <c r="AT207" i="2"/>
  <c r="AT209" i="2" s="1"/>
  <c r="AT201" i="2"/>
  <c r="AT203" i="2" s="1"/>
  <c r="AT183" i="2"/>
  <c r="AT185" i="2" s="1"/>
  <c r="AT187" i="2" s="1"/>
  <c r="AT189" i="2" s="1"/>
  <c r="AT191" i="2" s="1"/>
  <c r="AT193" i="2" s="1"/>
  <c r="AT195" i="2" s="1"/>
  <c r="CM169" i="2"/>
  <c r="CM171" i="2" s="1"/>
  <c r="CM173" i="2" s="1"/>
  <c r="CM175" i="2" s="1"/>
  <c r="CM177" i="2" s="1"/>
  <c r="CM179" i="2" s="1"/>
  <c r="CM181" i="2" s="1"/>
  <c r="CM183" i="2" s="1"/>
  <c r="CM185" i="2" s="1"/>
  <c r="CM187" i="2" s="1"/>
  <c r="CM189" i="2" s="1"/>
  <c r="CM191" i="2" s="1"/>
  <c r="CM193" i="2" s="1"/>
  <c r="CM195" i="2" s="1"/>
  <c r="CM127" i="2"/>
  <c r="CM129" i="2" s="1"/>
  <c r="CM131" i="2" s="1"/>
  <c r="CM133" i="2" s="1"/>
  <c r="CM135" i="2" s="1"/>
  <c r="CM137" i="2" s="1"/>
  <c r="CM139" i="2" s="1"/>
  <c r="CM141" i="2" s="1"/>
  <c r="CM143" i="2" s="1"/>
  <c r="CM145" i="2" s="1"/>
  <c r="CM147" i="2" s="1"/>
  <c r="CM149" i="2" s="1"/>
  <c r="CM151" i="2" s="1"/>
  <c r="CM153" i="2" s="1"/>
  <c r="CM155" i="2" s="1"/>
  <c r="CM157" i="2" s="1"/>
  <c r="CM159" i="2" s="1"/>
  <c r="CM161" i="2" s="1"/>
  <c r="DQ101" i="2"/>
  <c r="DQ91" i="2"/>
  <c r="DQ93" i="2" s="1"/>
  <c r="DQ95" i="2" s="1"/>
  <c r="EF43" i="2"/>
  <c r="EF45" i="2" s="1"/>
  <c r="EF47" i="2" s="1"/>
  <c r="EF49" i="2" s="1"/>
  <c r="DB47" i="2"/>
  <c r="DB49" i="2" s="1"/>
  <c r="DB51" i="2" s="1"/>
  <c r="DB53" i="2" s="1"/>
  <c r="DB55" i="2" s="1"/>
  <c r="DB57" i="2" s="1"/>
  <c r="DB59" i="2" s="1"/>
  <c r="DB61" i="2" s="1"/>
  <c r="DB63" i="2" s="1"/>
  <c r="DB65" i="2" s="1"/>
  <c r="DB67" i="2" s="1"/>
  <c r="DB69" i="2" s="1"/>
  <c r="DB71" i="2" s="1"/>
  <c r="DB73" i="2" s="1"/>
  <c r="DB75" i="2" s="1"/>
  <c r="DB77" i="2" s="1"/>
  <c r="DB79" i="2" s="1"/>
  <c r="DB81" i="2" s="1"/>
  <c r="DB83" i="2" s="1"/>
  <c r="DB85" i="2" s="1"/>
  <c r="DB87" i="2" s="1"/>
  <c r="EF79" i="2"/>
  <c r="EF81" i="2" s="1"/>
  <c r="EF83" i="2" s="1"/>
  <c r="EF87" i="2"/>
  <c r="EF89" i="2" s="1"/>
  <c r="EF91" i="2" s="1"/>
  <c r="EF93" i="2" s="1"/>
  <c r="EF95" i="2" s="1"/>
  <c r="EF97" i="2" s="1"/>
  <c r="EF99" i="2" s="1"/>
  <c r="EF101" i="2" s="1"/>
  <c r="EF103" i="2" s="1"/>
  <c r="EF105" i="2" s="1"/>
  <c r="EF107" i="2" s="1"/>
  <c r="EF109" i="2" s="1"/>
  <c r="EF111" i="2" s="1"/>
  <c r="EF113" i="2" s="1"/>
  <c r="EF115" i="2" s="1"/>
  <c r="EF117" i="2" s="1"/>
  <c r="EF119" i="2" s="1"/>
  <c r="CM99" i="2"/>
  <c r="CM101" i="2" s="1"/>
  <c r="CM79" i="2"/>
  <c r="CM81" i="2" s="1"/>
  <c r="CM83" i="2" s="1"/>
  <c r="CM85" i="2" s="1"/>
  <c r="CM87" i="2" s="1"/>
  <c r="CM89" i="2" s="1"/>
  <c r="CM91" i="2" s="1"/>
  <c r="CM93" i="2" s="1"/>
  <c r="CM95" i="2" s="1"/>
  <c r="BI153" i="2"/>
  <c r="BI155" i="2" s="1"/>
  <c r="AT155" i="2"/>
  <c r="AT157" i="2" s="1"/>
  <c r="AT135" i="2"/>
  <c r="AT137" i="2" s="1"/>
  <c r="AT139" i="2" s="1"/>
  <c r="AT143" i="2"/>
  <c r="AT145" i="2" s="1"/>
  <c r="AT147" i="2" s="1"/>
  <c r="AT149" i="2" s="1"/>
  <c r="AT63" i="2"/>
  <c r="AT65" i="2" s="1"/>
  <c r="AT67" i="2" s="1"/>
  <c r="AE89" i="2"/>
  <c r="AT91" i="2"/>
  <c r="AT93" i="2" s="1"/>
  <c r="AE93" i="2" s="1"/>
  <c r="AT79" i="2"/>
  <c r="AT81" i="2" s="1"/>
  <c r="AT83" i="2" s="1"/>
  <c r="AT85" i="2" s="1"/>
  <c r="AE77" i="2"/>
  <c r="BI149" i="2"/>
  <c r="BI63" i="2"/>
  <c r="BI65" i="2" s="1"/>
  <c r="BI67" i="2" s="1"/>
  <c r="BI69" i="2" s="1"/>
  <c r="BI71" i="2" s="1"/>
  <c r="BI73" i="2" s="1"/>
  <c r="BI75" i="2" s="1"/>
  <c r="BI77" i="2" s="1"/>
  <c r="BI79" i="2" s="1"/>
  <c r="BI81" i="2" s="1"/>
  <c r="BI83" i="2" s="1"/>
  <c r="BI85" i="2" s="1"/>
  <c r="BI87" i="2" s="1"/>
  <c r="BI89" i="2" s="1"/>
  <c r="BI91" i="2" s="1"/>
  <c r="BI93" i="2" s="1"/>
  <c r="BI95" i="2" s="1"/>
  <c r="BI97" i="2" s="1"/>
  <c r="BI99" i="2" s="1"/>
  <c r="BI101" i="2" s="1"/>
  <c r="BI103" i="2" s="1"/>
  <c r="BI105" i="2" s="1"/>
  <c r="BI107" i="2" s="1"/>
  <c r="BI109" i="2" s="1"/>
  <c r="BI111" i="2" s="1"/>
  <c r="BI113" i="2" s="1"/>
  <c r="BI115" i="2" s="1"/>
  <c r="BI117" i="2" s="1"/>
  <c r="BI119" i="2" s="1"/>
  <c r="BI121" i="2" s="1"/>
  <c r="BI123" i="2" s="1"/>
  <c r="BI125" i="2" s="1"/>
  <c r="BI127" i="2" s="1"/>
  <c r="BI129" i="2" s="1"/>
  <c r="BI131" i="2" s="1"/>
  <c r="BI133" i="2" s="1"/>
  <c r="BI135" i="2" s="1"/>
  <c r="BI137" i="2" s="1"/>
  <c r="BI139" i="2" s="1"/>
  <c r="BI141" i="2" s="1"/>
  <c r="BI143" i="2" s="1"/>
  <c r="CM55" i="2"/>
  <c r="CM47" i="2"/>
  <c r="CM49" i="2" s="1"/>
  <c r="BX43" i="2"/>
  <c r="BX45" i="2" s="1"/>
  <c r="BX47" i="2" s="1"/>
  <c r="BX49" i="2" s="1"/>
  <c r="BX51" i="2" s="1"/>
  <c r="BX53" i="2" s="1"/>
  <c r="BX55" i="2" s="1"/>
  <c r="BI43" i="2"/>
  <c r="BI45" i="2" s="1"/>
  <c r="BI47" i="2" s="1"/>
  <c r="BI49" i="2" s="1"/>
  <c r="BI51" i="2" s="1"/>
  <c r="BI53" i="2" s="1"/>
  <c r="AT43" i="2"/>
  <c r="AT45" i="2" s="1"/>
  <c r="AT47" i="2" s="1"/>
  <c r="AT49" i="2" s="1"/>
  <c r="AT51" i="2" s="1"/>
  <c r="AE43" i="2"/>
  <c r="AE45" i="2" s="1"/>
  <c r="AE47" i="2" s="1"/>
  <c r="AE49" i="2" s="1"/>
  <c r="AE51" i="2" s="1"/>
  <c r="AE53" i="2" s="1"/>
  <c r="P43" i="2"/>
  <c r="P45" i="2" s="1"/>
  <c r="A83" i="2"/>
  <c r="A85" i="2" s="1"/>
  <c r="A87" i="2" s="1"/>
  <c r="A89" i="2" s="1"/>
  <c r="A91" i="2" s="1"/>
  <c r="A93" i="2" s="1"/>
  <c r="A95" i="2" s="1"/>
  <c r="A97" i="2" s="1"/>
  <c r="A99" i="2" s="1"/>
  <c r="A101" i="2" s="1"/>
  <c r="A103" i="2" s="1"/>
  <c r="A105" i="2" s="1"/>
  <c r="A107" i="2" s="1"/>
  <c r="A109" i="2" s="1"/>
  <c r="A111" i="2" s="1"/>
  <c r="A113" i="2" s="1"/>
  <c r="A115" i="2" s="1"/>
  <c r="A117" i="2" s="1"/>
  <c r="A119" i="2" s="1"/>
  <c r="A121" i="2" s="1"/>
  <c r="A123" i="2" s="1"/>
  <c r="A125" i="2" s="1"/>
  <c r="A127" i="2" s="1"/>
  <c r="A129" i="2" s="1"/>
  <c r="A131" i="2" s="1"/>
  <c r="A133" i="2" s="1"/>
  <c r="A135" i="2" s="1"/>
  <c r="A137" i="2" s="1"/>
  <c r="A139" i="2" s="1"/>
  <c r="A141" i="2" s="1"/>
  <c r="A143" i="2" s="1"/>
  <c r="A145" i="2" s="1"/>
  <c r="A147" i="2" s="1"/>
  <c r="A149" i="2" s="1"/>
  <c r="A151" i="2" s="1"/>
  <c r="A153" i="2" s="1"/>
  <c r="A155" i="2" s="1"/>
  <c r="A157" i="2" s="1"/>
  <c r="A159" i="2" s="1"/>
  <c r="A161" i="2" s="1"/>
  <c r="A163" i="2" s="1"/>
  <c r="A165" i="2" s="1"/>
  <c r="A167" i="2" s="1"/>
  <c r="A169" i="2" s="1"/>
  <c r="A171" i="2" s="1"/>
  <c r="A173" i="2" s="1"/>
  <c r="A175" i="2" s="1"/>
  <c r="A177" i="2" s="1"/>
  <c r="A179" i="2" s="1"/>
  <c r="A181" i="2" s="1"/>
  <c r="A183" i="2" s="1"/>
  <c r="A185" i="2" s="1"/>
  <c r="A187" i="2" s="1"/>
  <c r="A189" i="2" s="1"/>
  <c r="A191" i="2" s="1"/>
  <c r="A193" i="2" s="1"/>
  <c r="A195" i="2" s="1"/>
  <c r="A197" i="2" s="1"/>
  <c r="A199" i="2" s="1"/>
  <c r="A201" i="2" s="1"/>
  <c r="A203" i="2" s="1"/>
  <c r="A205" i="2" s="1"/>
  <c r="A207" i="2" s="1"/>
  <c r="AE91" i="2" l="1"/>
  <c r="BX169" i="2"/>
  <c r="BX149" i="2"/>
  <c r="BX147" i="2"/>
  <c r="BX141" i="2"/>
  <c r="BX139" i="2"/>
  <c r="BX137" i="2"/>
  <c r="BX135" i="2"/>
  <c r="BX133" i="2"/>
  <c r="BX131" i="2"/>
  <c r="BX129" i="2"/>
  <c r="BX127" i="2"/>
  <c r="BX125" i="2"/>
  <c r="BX123" i="2"/>
  <c r="BX121" i="2"/>
  <c r="BX119" i="2"/>
  <c r="BX117" i="2"/>
  <c r="BX115" i="2"/>
  <c r="BX113" i="2"/>
  <c r="BX111" i="2"/>
  <c r="BX109" i="2"/>
  <c r="BX107" i="2"/>
  <c r="BX105" i="2"/>
  <c r="BX103" i="2"/>
  <c r="BX101" i="2"/>
  <c r="BX99" i="2"/>
  <c r="BX97" i="2"/>
  <c r="BX95" i="2"/>
  <c r="BX93" i="2"/>
  <c r="BX91" i="2"/>
  <c r="BX89" i="2"/>
  <c r="BX87" i="2"/>
  <c r="BX85" i="2"/>
  <c r="BX83" i="2"/>
  <c r="BX81" i="2"/>
  <c r="BX79" i="2"/>
  <c r="BX77" i="2"/>
  <c r="BX75" i="2"/>
  <c r="BX73" i="2"/>
  <c r="BX71" i="2"/>
  <c r="BX69" i="2"/>
  <c r="BX67" i="2"/>
  <c r="BX65" i="2"/>
  <c r="BX63" i="2"/>
  <c r="BU143" i="2"/>
  <c r="BN169" i="2" l="1"/>
  <c r="BO147" i="2"/>
  <c r="BM147" i="2"/>
  <c r="BN149" i="2"/>
  <c r="BN147" i="2" l="1"/>
  <c r="H105" i="2"/>
  <c r="BM139" i="2"/>
  <c r="BM137" i="2" s="1"/>
  <c r="BM135" i="2" s="1"/>
  <c r="BO137" i="2"/>
  <c r="BM143" i="2"/>
  <c r="BN143" i="2"/>
  <c r="BP143" i="2"/>
  <c r="BL143" i="2"/>
  <c r="BU141" i="2"/>
  <c r="BU139" i="2" s="1"/>
  <c r="BU137" i="2" s="1"/>
  <c r="BU135" i="2" s="1"/>
  <c r="BU133" i="2" s="1"/>
  <c r="BU131" i="2" s="1"/>
  <c r="BU129" i="2" s="1"/>
  <c r="BU127" i="2" s="1"/>
  <c r="BU125" i="2" s="1"/>
  <c r="BU123" i="2" s="1"/>
  <c r="BU121" i="2" s="1"/>
  <c r="BU119" i="2" s="1"/>
  <c r="BU117" i="2" s="1"/>
  <c r="BU115" i="2" s="1"/>
  <c r="BU113" i="2" s="1"/>
  <c r="BU111" i="2" s="1"/>
  <c r="BU109" i="2" s="1"/>
  <c r="BU107" i="2" s="1"/>
  <c r="BU105" i="2" s="1"/>
  <c r="BU103" i="2" s="1"/>
  <c r="BU101" i="2" s="1"/>
  <c r="BU99" i="2" s="1"/>
  <c r="BU97" i="2" s="1"/>
  <c r="BU95" i="2" s="1"/>
  <c r="BU93" i="2" s="1"/>
  <c r="BU91" i="2" s="1"/>
  <c r="BU89" i="2" s="1"/>
  <c r="BU87" i="2" s="1"/>
  <c r="BU85" i="2" s="1"/>
  <c r="BU83" i="2" s="1"/>
  <c r="BU81" i="2" s="1"/>
  <c r="BU79" i="2" s="1"/>
  <c r="BU77" i="2" s="1"/>
  <c r="BU75" i="2" s="1"/>
  <c r="BU73" i="2" s="1"/>
  <c r="BU71" i="2" s="1"/>
  <c r="BU69" i="2" s="1"/>
  <c r="BU67" i="2" s="1"/>
  <c r="BU65" i="2" s="1"/>
  <c r="FB79" i="2"/>
  <c r="BU63" i="2" l="1"/>
  <c r="BU61" i="2" s="1"/>
  <c r="BM131" i="2"/>
  <c r="BM133" i="2"/>
  <c r="BM129" i="2" s="1"/>
  <c r="BM127" i="2" s="1"/>
  <c r="BM125" i="2" s="1"/>
  <c r="BM123" i="2" s="1"/>
  <c r="BM121" i="2" s="1"/>
  <c r="BN137" i="2"/>
  <c r="BO135" i="2"/>
  <c r="BN135" i="2" s="1"/>
  <c r="BN139" i="2"/>
  <c r="FC83" i="2"/>
  <c r="FB83" i="2" s="1"/>
  <c r="FC85" i="2"/>
  <c r="FB85" i="2" s="1"/>
  <c r="FB81" i="2"/>
  <c r="BM119" i="2" l="1"/>
  <c r="BO131" i="2"/>
  <c r="BN131" i="2" s="1"/>
  <c r="BO133" i="2"/>
  <c r="BM117" i="2" l="1"/>
  <c r="BM115" i="2"/>
  <c r="BN133" i="2"/>
  <c r="BO129" i="2"/>
  <c r="DW95" i="2"/>
  <c r="EM141" i="2"/>
  <c r="EO147" i="2"/>
  <c r="EM147" i="2"/>
  <c r="EO145" i="2"/>
  <c r="EM145" i="2"/>
  <c r="EM143" i="2"/>
  <c r="EO143" i="2"/>
  <c r="BM113" i="2" l="1"/>
  <c r="BN129" i="2"/>
  <c r="BO127" i="2"/>
  <c r="BP157" i="2"/>
  <c r="BP153" i="2"/>
  <c r="BR153" i="2" s="1"/>
  <c r="BP155" i="2" s="1"/>
  <c r="P161" i="2"/>
  <c r="AE161" i="2" s="1"/>
  <c r="P163" i="2"/>
  <c r="BC31" i="2"/>
  <c r="BA31" i="2"/>
  <c r="BR33" i="2"/>
  <c r="BP33" i="2"/>
  <c r="BP31" i="2"/>
  <c r="BR31" i="2"/>
  <c r="CG33" i="2"/>
  <c r="CE29" i="2"/>
  <c r="EM29" i="2"/>
  <c r="EM31" i="2"/>
  <c r="EM35" i="2"/>
  <c r="EO31" i="2"/>
  <c r="EO29" i="2"/>
  <c r="FB45" i="2"/>
  <c r="FB43" i="2"/>
  <c r="FB41" i="2"/>
  <c r="FB39" i="2"/>
  <c r="FB37" i="2"/>
  <c r="FB35" i="2"/>
  <c r="FB33" i="2"/>
  <c r="FB31" i="2"/>
  <c r="FB29" i="2"/>
  <c r="FB25" i="2"/>
  <c r="EM25" i="2"/>
  <c r="BM111" i="2" l="1"/>
  <c r="BN127" i="2"/>
  <c r="BO125" i="2"/>
  <c r="BQ153" i="2"/>
  <c r="A43" i="2"/>
  <c r="H43" i="2"/>
  <c r="I41" i="2"/>
  <c r="I43" i="2" s="1"/>
  <c r="BM109" i="2" l="1"/>
  <c r="BN125" i="2"/>
  <c r="BO123" i="2"/>
  <c r="J41" i="2"/>
  <c r="J43" i="2" s="1"/>
  <c r="A45" i="2"/>
  <c r="A47" i="2" s="1"/>
  <c r="H207" i="2"/>
  <c r="X11" i="2"/>
  <c r="Y29" i="2"/>
  <c r="W29" i="2"/>
  <c r="Z25" i="2"/>
  <c r="AA25" i="2" s="1"/>
  <c r="W25" i="2"/>
  <c r="W11" i="2"/>
  <c r="BN123" i="2" l="1"/>
  <c r="BO121" i="2"/>
  <c r="BM107" i="2"/>
  <c r="A49" i="2"/>
  <c r="A51" i="2" s="1"/>
  <c r="A53" i="2" s="1"/>
  <c r="A55" i="2" s="1"/>
  <c r="A57" i="2" s="1"/>
  <c r="A59" i="2" s="1"/>
  <c r="A61" i="2" s="1"/>
  <c r="A63" i="2" s="1"/>
  <c r="A65" i="2" s="1"/>
  <c r="A67" i="2" s="1"/>
  <c r="A69" i="2" s="1"/>
  <c r="A71" i="2" s="1"/>
  <c r="J45" i="2"/>
  <c r="I45" i="2"/>
  <c r="I47" i="2" s="1"/>
  <c r="I49" i="2" s="1"/>
  <c r="I51" i="2" s="1"/>
  <c r="I53" i="2" s="1"/>
  <c r="I55" i="2" s="1"/>
  <c r="H45" i="2"/>
  <c r="H47" i="2" s="1"/>
  <c r="H49" i="2" s="1"/>
  <c r="H51" i="2" s="1"/>
  <c r="H53" i="2" s="1"/>
  <c r="H55" i="2" s="1"/>
  <c r="J47" i="2"/>
  <c r="J49" i="2" s="1"/>
  <c r="J51" i="2" s="1"/>
  <c r="J53" i="2" s="1"/>
  <c r="J55" i="2" s="1"/>
  <c r="BO119" i="2" l="1"/>
  <c r="BN121" i="2"/>
  <c r="BM105" i="2"/>
  <c r="J57" i="2"/>
  <c r="H57" i="2"/>
  <c r="I57" i="2"/>
  <c r="H65" i="2"/>
  <c r="H67" i="2" s="1"/>
  <c r="H69" i="2" s="1"/>
  <c r="H71" i="2" s="1"/>
  <c r="BO115" i="2" l="1"/>
  <c r="BN115" i="2" s="1"/>
  <c r="BO117" i="2"/>
  <c r="BN119" i="2"/>
  <c r="BM103" i="2"/>
  <c r="I59" i="2"/>
  <c r="I61" i="2" s="1"/>
  <c r="I63" i="2" s="1"/>
  <c r="I65" i="2" s="1"/>
  <c r="I67" i="2" s="1"/>
  <c r="I69" i="2" s="1"/>
  <c r="I71" i="2" s="1"/>
  <c r="H59" i="2"/>
  <c r="H61" i="2" s="1"/>
  <c r="H63" i="2" s="1"/>
  <c r="J59" i="2"/>
  <c r="J61" i="2" s="1"/>
  <c r="J63" i="2" s="1"/>
  <c r="J65" i="2" s="1"/>
  <c r="J67" i="2" s="1"/>
  <c r="J69" i="2" s="1"/>
  <c r="J71" i="2" s="1"/>
  <c r="BI197" i="2"/>
  <c r="BI199" i="2"/>
  <c r="BI203" i="2"/>
  <c r="BI201" i="2"/>
  <c r="BI195" i="2"/>
  <c r="BI193" i="2"/>
  <c r="BI191" i="2"/>
  <c r="BI189" i="2"/>
  <c r="BI187" i="2"/>
  <c r="BI185" i="2"/>
  <c r="BP183" i="2"/>
  <c r="BR183" i="2" s="1"/>
  <c r="BI183" i="2"/>
  <c r="BI181" i="2"/>
  <c r="BA155" i="2"/>
  <c r="BO113" i="2" l="1"/>
  <c r="BN117" i="2"/>
  <c r="BM101" i="2"/>
  <c r="BQ183" i="2"/>
  <c r="DY121" i="2"/>
  <c r="DZ121" i="2"/>
  <c r="DY123" i="2"/>
  <c r="DZ123" i="2"/>
  <c r="GR175" i="2"/>
  <c r="GR177" i="2" s="1"/>
  <c r="GR179" i="2" s="1"/>
  <c r="BO111" i="2" l="1"/>
  <c r="BN113" i="2"/>
  <c r="BM97" i="2"/>
  <c r="BM99" i="2"/>
  <c r="M205" i="2"/>
  <c r="M203" i="2" s="1"/>
  <c r="M201" i="2" s="1"/>
  <c r="M199" i="2" s="1"/>
  <c r="M197" i="2" s="1"/>
  <c r="M195" i="2" s="1"/>
  <c r="M193" i="2" s="1"/>
  <c r="M191" i="2" s="1"/>
  <c r="M189" i="2" s="1"/>
  <c r="M187" i="2" s="1"/>
  <c r="M185" i="2" s="1"/>
  <c r="M183" i="2" s="1"/>
  <c r="M181" i="2" s="1"/>
  <c r="M179" i="2" s="1"/>
  <c r="M177" i="2" s="1"/>
  <c r="M175" i="2" s="1"/>
  <c r="M173" i="2" s="1"/>
  <c r="M171" i="2" s="1"/>
  <c r="M169" i="2" s="1"/>
  <c r="M167" i="2" s="1"/>
  <c r="M165" i="2" s="1"/>
  <c r="P83" i="2"/>
  <c r="P85" i="2"/>
  <c r="P87" i="2"/>
  <c r="P89" i="2"/>
  <c r="P91" i="2"/>
  <c r="P93" i="2"/>
  <c r="P97" i="2"/>
  <c r="F103" i="2"/>
  <c r="G101" i="2"/>
  <c r="G97" i="2" s="1"/>
  <c r="I83" i="2"/>
  <c r="P109" i="2"/>
  <c r="AE109" i="2" s="1"/>
  <c r="P105" i="2"/>
  <c r="P103" i="2"/>
  <c r="P101" i="2"/>
  <c r="P99" i="2"/>
  <c r="P95" i="2"/>
  <c r="W105" i="2"/>
  <c r="Y105" i="2" s="1"/>
  <c r="P143" i="2"/>
  <c r="AE143" i="2" s="1"/>
  <c r="AE129" i="2" s="1"/>
  <c r="P157" i="2"/>
  <c r="AE157" i="2" s="1"/>
  <c r="P153" i="2"/>
  <c r="AE153" i="2" s="1"/>
  <c r="P149" i="2"/>
  <c r="AE149" i="2" s="1"/>
  <c r="P145" i="2"/>
  <c r="AE145" i="2" s="1"/>
  <c r="P147" i="2"/>
  <c r="AE147" i="2" s="1"/>
  <c r="P151" i="2"/>
  <c r="AE151" i="2" s="1"/>
  <c r="P155" i="2"/>
  <c r="AE155" i="2" s="1"/>
  <c r="P159" i="2"/>
  <c r="AE159" i="2" s="1"/>
  <c r="BO109" i="2" l="1"/>
  <c r="BN111" i="2"/>
  <c r="BM95" i="2"/>
  <c r="M163" i="2"/>
  <c r="M161" i="2" s="1"/>
  <c r="M159" i="2" s="1"/>
  <c r="M157" i="2" s="1"/>
  <c r="M155" i="2" s="1"/>
  <c r="M153" i="2" s="1"/>
  <c r="M151" i="2" s="1"/>
  <c r="M149" i="2" s="1"/>
  <c r="M147" i="2" s="1"/>
  <c r="M145" i="2" s="1"/>
  <c r="M143" i="2" s="1"/>
  <c r="M141" i="2" s="1"/>
  <c r="M139" i="2" s="1"/>
  <c r="M137" i="2" s="1"/>
  <c r="M135" i="2" s="1"/>
  <c r="M133" i="2" s="1"/>
  <c r="M131" i="2" s="1"/>
  <c r="M129" i="2" s="1"/>
  <c r="M127" i="2" s="1"/>
  <c r="M125" i="2" s="1"/>
  <c r="M123" i="2" s="1"/>
  <c r="M121" i="2" s="1"/>
  <c r="M119" i="2" s="1"/>
  <c r="M117" i="2" s="1"/>
  <c r="M115" i="2" s="1"/>
  <c r="M113" i="2" s="1"/>
  <c r="M111" i="2" s="1"/>
  <c r="M109" i="2" s="1"/>
  <c r="X105" i="2"/>
  <c r="AL83" i="2"/>
  <c r="AL81" i="2"/>
  <c r="AE83" i="2"/>
  <c r="AN83" i="2"/>
  <c r="AM83" i="2"/>
  <c r="AN81" i="2"/>
  <c r="AE81" i="2"/>
  <c r="AL79" i="2"/>
  <c r="AN79" i="2" s="1"/>
  <c r="AE79" i="2"/>
  <c r="AL77" i="2"/>
  <c r="AM77" i="2" s="1"/>
  <c r="BO107" i="2" l="1"/>
  <c r="BN109" i="2"/>
  <c r="BM93" i="2"/>
  <c r="AN77" i="2"/>
  <c r="AM81" i="2"/>
  <c r="AM79" i="2"/>
  <c r="DI145" i="2"/>
  <c r="DK145" i="2" s="1"/>
  <c r="DB145" i="2"/>
  <c r="H131" i="2"/>
  <c r="H111" i="2"/>
  <c r="H117" i="2"/>
  <c r="P131" i="2"/>
  <c r="AE131" i="2" s="1"/>
  <c r="W131" i="2"/>
  <c r="AL131" i="2" s="1"/>
  <c r="AS127" i="2"/>
  <c r="DI157" i="2"/>
  <c r="DK157" i="2" s="1"/>
  <c r="DI159" i="2"/>
  <c r="DK159" i="2" s="1"/>
  <c r="DI135" i="2"/>
  <c r="DK135" i="2" s="1"/>
  <c r="DI127" i="2"/>
  <c r="DK127" i="2" s="1"/>
  <c r="DI125" i="2"/>
  <c r="DK125" i="2" s="1"/>
  <c r="DI161" i="2"/>
  <c r="DK161" i="2" s="1"/>
  <c r="DB125" i="2"/>
  <c r="DB127" i="2"/>
  <c r="DB161" i="2"/>
  <c r="DI155" i="2"/>
  <c r="DK155" i="2" s="1"/>
  <c r="DI147" i="2"/>
  <c r="DK147" i="2" s="1"/>
  <c r="DI129" i="2"/>
  <c r="DK129" i="2" s="1"/>
  <c r="DI131" i="2"/>
  <c r="DK131" i="2" s="1"/>
  <c r="DB159" i="2"/>
  <c r="DB113" i="2"/>
  <c r="P107" i="2"/>
  <c r="DB111" i="2"/>
  <c r="DB131" i="2"/>
  <c r="CR127" i="2"/>
  <c r="CR129" i="2"/>
  <c r="CU131" i="2"/>
  <c r="CR135" i="2"/>
  <c r="CU137" i="2"/>
  <c r="CR137" i="2" s="1"/>
  <c r="CR139" i="2"/>
  <c r="CR141" i="2"/>
  <c r="CR143" i="2"/>
  <c r="CU133" i="2"/>
  <c r="CU145" i="2"/>
  <c r="CR145" i="2" s="1"/>
  <c r="CU147" i="2"/>
  <c r="CR147" i="2" s="1"/>
  <c r="CU149" i="2"/>
  <c r="CR149" i="2" s="1"/>
  <c r="I125" i="2"/>
  <c r="F125" i="2" s="1"/>
  <c r="CU151" i="2"/>
  <c r="CR151" i="2" s="1"/>
  <c r="CU153" i="2"/>
  <c r="CR153" i="2" s="1"/>
  <c r="CU155" i="2"/>
  <c r="CR155" i="2" s="1"/>
  <c r="CU157" i="2"/>
  <c r="CR157" i="2" s="1"/>
  <c r="CU159" i="2"/>
  <c r="CR159" i="2" s="1"/>
  <c r="I109" i="2"/>
  <c r="F109" i="2" s="1"/>
  <c r="CU113" i="2"/>
  <c r="CT113" i="2" s="1"/>
  <c r="F111" i="2"/>
  <c r="I113" i="2"/>
  <c r="F113" i="2" s="1"/>
  <c r="I115" i="2"/>
  <c r="F115" i="2" s="1"/>
  <c r="I119" i="2"/>
  <c r="F119" i="2" s="1"/>
  <c r="I121" i="2"/>
  <c r="F121" i="2" s="1"/>
  <c r="I123" i="2"/>
  <c r="F123" i="2" s="1"/>
  <c r="CU115" i="2"/>
  <c r="CR115" i="2" s="1"/>
  <c r="I129" i="2"/>
  <c r="H129" i="2" s="1"/>
  <c r="I133" i="2"/>
  <c r="F133" i="2" s="1"/>
  <c r="I135" i="2"/>
  <c r="F135" i="2" s="1"/>
  <c r="I137" i="2"/>
  <c r="F137" i="2" s="1"/>
  <c r="CR161" i="2"/>
  <c r="I127" i="2"/>
  <c r="F127" i="2" s="1"/>
  <c r="DI111" i="2"/>
  <c r="DK111" i="2" s="1"/>
  <c r="W107" i="2"/>
  <c r="Y107" i="2" s="1"/>
  <c r="DI113" i="2"/>
  <c r="DK113" i="2" s="1"/>
  <c r="DI133" i="2"/>
  <c r="DK133" i="2" s="1"/>
  <c r="DB129" i="2"/>
  <c r="DI137" i="2"/>
  <c r="DK137" i="2" s="1"/>
  <c r="DB133" i="2"/>
  <c r="DI139" i="2"/>
  <c r="DK139" i="2" s="1"/>
  <c r="DB135" i="2"/>
  <c r="DI141" i="2"/>
  <c r="DK141" i="2" s="1"/>
  <c r="DB137" i="2"/>
  <c r="DI143" i="2"/>
  <c r="DK143" i="2" s="1"/>
  <c r="DB139" i="2"/>
  <c r="DB141" i="2"/>
  <c r="DB143" i="2"/>
  <c r="DI149" i="2"/>
  <c r="DK149" i="2" s="1"/>
  <c r="DI151" i="2"/>
  <c r="DK151" i="2" s="1"/>
  <c r="DB147" i="2"/>
  <c r="DI153" i="2"/>
  <c r="DK153" i="2" s="1"/>
  <c r="DB149" i="2"/>
  <c r="DB151" i="2"/>
  <c r="DB153" i="2"/>
  <c r="DB155" i="2"/>
  <c r="DB157" i="2"/>
  <c r="F171" i="2"/>
  <c r="H139" i="2"/>
  <c r="E139" i="2" s="1"/>
  <c r="W109" i="2"/>
  <c r="AL109" i="2" s="1"/>
  <c r="W111" i="2"/>
  <c r="AL111" i="2" s="1"/>
  <c r="P111" i="2"/>
  <c r="AE111" i="2" s="1"/>
  <c r="W113" i="2"/>
  <c r="AL113" i="2" s="1"/>
  <c r="P113" i="2"/>
  <c r="AE113" i="2" s="1"/>
  <c r="W115" i="2"/>
  <c r="AL115" i="2" s="1"/>
  <c r="P115" i="2"/>
  <c r="AE115" i="2" s="1"/>
  <c r="W117" i="2"/>
  <c r="AL117" i="2" s="1"/>
  <c r="P117" i="2"/>
  <c r="AE117" i="2" s="1"/>
  <c r="W119" i="2"/>
  <c r="AL119" i="2" s="1"/>
  <c r="P119" i="2"/>
  <c r="W121" i="2"/>
  <c r="AL121" i="2" s="1"/>
  <c r="P121" i="2"/>
  <c r="AE121" i="2" s="1"/>
  <c r="W123" i="2"/>
  <c r="AL123" i="2" s="1"/>
  <c r="P123" i="2"/>
  <c r="AE123" i="2" s="1"/>
  <c r="W125" i="2"/>
  <c r="Y125" i="2" s="1"/>
  <c r="P125" i="2"/>
  <c r="W127" i="2"/>
  <c r="Y127" i="2" s="1"/>
  <c r="P127" i="2"/>
  <c r="DI115" i="2"/>
  <c r="DK115" i="2" s="1"/>
  <c r="DB115" i="2"/>
  <c r="W129" i="2"/>
  <c r="Y129" i="2" s="1"/>
  <c r="P129" i="2"/>
  <c r="W133" i="2"/>
  <c r="AL133" i="2" s="1"/>
  <c r="P133" i="2"/>
  <c r="AE133" i="2" s="1"/>
  <c r="W135" i="2"/>
  <c r="AL135" i="2" s="1"/>
  <c r="P135" i="2"/>
  <c r="AE135" i="2" s="1"/>
  <c r="W137" i="2"/>
  <c r="AL137" i="2" s="1"/>
  <c r="P137" i="2"/>
  <c r="AE137" i="2" s="1"/>
  <c r="W139" i="2"/>
  <c r="AL139" i="2" s="1"/>
  <c r="P139" i="2"/>
  <c r="AE139" i="2" s="1"/>
  <c r="BC33" i="2"/>
  <c r="BA33" i="2"/>
  <c r="BC101" i="2"/>
  <c r="BA101" i="2"/>
  <c r="P141" i="2"/>
  <c r="AE141" i="2" s="1"/>
  <c r="DB167" i="2"/>
  <c r="DB171" i="2"/>
  <c r="DB173" i="2"/>
  <c r="DQ173" i="2" s="1"/>
  <c r="DB175" i="2"/>
  <c r="DB177" i="2"/>
  <c r="DB179" i="2"/>
  <c r="DB181" i="2"/>
  <c r="DQ181" i="2" s="1"/>
  <c r="DB183" i="2"/>
  <c r="DB185" i="2"/>
  <c r="DB187" i="2"/>
  <c r="BD23" i="2"/>
  <c r="BO105" i="2" l="1"/>
  <c r="BN107" i="2"/>
  <c r="BM91" i="2"/>
  <c r="AE119" i="2"/>
  <c r="H125" i="2"/>
  <c r="H127" i="2"/>
  <c r="Y139" i="2"/>
  <c r="F129" i="2"/>
  <c r="Y133" i="2"/>
  <c r="H123" i="2"/>
  <c r="H121" i="2"/>
  <c r="Y137" i="2"/>
  <c r="Y135" i="2"/>
  <c r="H109" i="2"/>
  <c r="X131" i="2"/>
  <c r="H133" i="2"/>
  <c r="Y117" i="2"/>
  <c r="Y111" i="2"/>
  <c r="H119" i="2"/>
  <c r="Y113" i="2"/>
  <c r="H113" i="2"/>
  <c r="Y123" i="2"/>
  <c r="Y115" i="2"/>
  <c r="H115" i="2"/>
  <c r="Y121" i="2"/>
  <c r="Y119" i="2"/>
  <c r="Y109" i="2"/>
  <c r="DJ145" i="2"/>
  <c r="DJ159" i="2"/>
  <c r="Y131" i="2"/>
  <c r="DJ161" i="2"/>
  <c r="DJ125" i="2"/>
  <c r="DJ127" i="2"/>
  <c r="DJ129" i="2"/>
  <c r="DJ157" i="2"/>
  <c r="G139" i="2"/>
  <c r="H137" i="2"/>
  <c r="DJ135" i="2"/>
  <c r="DJ111" i="2"/>
  <c r="X107" i="2"/>
  <c r="DJ113" i="2"/>
  <c r="DJ131" i="2"/>
  <c r="DJ133" i="2"/>
  <c r="DJ137" i="2"/>
  <c r="DJ139" i="2"/>
  <c r="DJ141" i="2"/>
  <c r="DJ143" i="2"/>
  <c r="DJ147" i="2"/>
  <c r="DJ149" i="2"/>
  <c r="DJ151" i="2"/>
  <c r="DJ153" i="2"/>
  <c r="DJ155" i="2"/>
  <c r="X109" i="2"/>
  <c r="X111" i="2"/>
  <c r="X113" i="2"/>
  <c r="X115" i="2"/>
  <c r="X117" i="2"/>
  <c r="X119" i="2"/>
  <c r="X121" i="2"/>
  <c r="X123" i="2"/>
  <c r="X125" i="2"/>
  <c r="X127" i="2"/>
  <c r="DJ115" i="2"/>
  <c r="X129" i="2"/>
  <c r="X133" i="2"/>
  <c r="X135" i="2"/>
  <c r="X137" i="2"/>
  <c r="X139" i="2"/>
  <c r="AM91" i="2"/>
  <c r="AL91" i="2" s="1"/>
  <c r="AN91" i="2" s="1"/>
  <c r="AM93" i="2"/>
  <c r="AL93" i="2" s="1"/>
  <c r="AN93" i="2" s="1"/>
  <c r="AM89" i="2"/>
  <c r="AL89" i="2" s="1"/>
  <c r="AN89" i="2" s="1"/>
  <c r="BO103" i="2" l="1"/>
  <c r="BN105" i="2"/>
  <c r="BM89" i="2"/>
  <c r="AN131" i="2"/>
  <c r="AM131" i="2"/>
  <c r="AN135" i="2"/>
  <c r="AM135" i="2"/>
  <c r="AN133" i="2"/>
  <c r="AM133" i="2"/>
  <c r="AN137" i="2"/>
  <c r="AM137" i="2"/>
  <c r="AN139" i="2"/>
  <c r="AM139" i="2"/>
  <c r="AN115" i="2"/>
  <c r="AM115" i="2"/>
  <c r="AN123" i="2"/>
  <c r="AM123" i="2"/>
  <c r="AN113" i="2"/>
  <c r="AM113" i="2"/>
  <c r="AN109" i="2"/>
  <c r="AM109" i="2"/>
  <c r="AN119" i="2"/>
  <c r="AM119" i="2"/>
  <c r="AN117" i="2"/>
  <c r="AM117" i="2"/>
  <c r="AN111" i="2"/>
  <c r="AM111" i="2"/>
  <c r="AN121" i="2"/>
  <c r="AM121" i="2"/>
  <c r="BA77" i="2"/>
  <c r="BA85" i="2"/>
  <c r="BA83" i="2"/>
  <c r="BA81" i="2"/>
  <c r="BA80" i="2"/>
  <c r="BA79" i="2"/>
  <c r="BO101" i="2" l="1"/>
  <c r="BN103" i="2"/>
  <c r="BM87" i="2"/>
  <c r="FD233" i="2"/>
  <c r="FD231" i="2" s="1"/>
  <c r="FB233" i="2"/>
  <c r="FC233" i="2" s="1"/>
  <c r="FC231" i="2" s="1"/>
  <c r="EZ233" i="2"/>
  <c r="EZ231" i="2"/>
  <c r="BO97" i="2" l="1"/>
  <c r="BN97" i="2" s="1"/>
  <c r="BO99" i="2"/>
  <c r="BN101" i="2"/>
  <c r="BM85" i="2"/>
  <c r="FB231" i="2"/>
  <c r="BO95" i="2" l="1"/>
  <c r="BN99" i="2"/>
  <c r="BM83" i="2"/>
  <c r="F235" i="2"/>
  <c r="AY227" i="2"/>
  <c r="AY231" i="2"/>
  <c r="CR231" i="2"/>
  <c r="CV233" i="2"/>
  <c r="CV231" i="2" s="1"/>
  <c r="AY233" i="2"/>
  <c r="CR233" i="2"/>
  <c r="AY229" i="2"/>
  <c r="F237" i="2"/>
  <c r="BO93" i="2" l="1"/>
  <c r="BN95" i="2"/>
  <c r="BM81" i="2"/>
  <c r="DB189" i="2"/>
  <c r="DQ189" i="2" s="1"/>
  <c r="DB191" i="2"/>
  <c r="DQ191" i="2" s="1"/>
  <c r="DB193" i="2"/>
  <c r="DQ193" i="2" s="1"/>
  <c r="DB195" i="2"/>
  <c r="DQ195" i="2" s="1"/>
  <c r="GR167" i="2"/>
  <c r="GR169" i="2" s="1"/>
  <c r="GR171" i="2" s="1"/>
  <c r="BQ157" i="2"/>
  <c r="BI157" i="2"/>
  <c r="BI159" i="2"/>
  <c r="BO91" i="2" l="1"/>
  <c r="BN93" i="2"/>
  <c r="BM79" i="2"/>
  <c r="BI161" i="2"/>
  <c r="BI163" i="2" s="1"/>
  <c r="BI165" i="2" s="1"/>
  <c r="BR157" i="2"/>
  <c r="BR155" i="2" s="1"/>
  <c r="BQ155" i="2"/>
  <c r="BI207" i="2"/>
  <c r="BI209" i="2"/>
  <c r="BX209" i="2" s="1"/>
  <c r="BC207" i="2"/>
  <c r="BP207" i="2" s="1"/>
  <c r="BR207" i="2" s="1"/>
  <c r="BB207" i="2"/>
  <c r="BB203" i="2"/>
  <c r="BC203" i="2"/>
  <c r="BP203" i="2" s="1"/>
  <c r="BB209" i="2"/>
  <c r="BO89" i="2" l="1"/>
  <c r="BN91" i="2"/>
  <c r="BM75" i="2"/>
  <c r="BM77" i="2"/>
  <c r="BR203" i="2"/>
  <c r="BQ203" i="2"/>
  <c r="BQ207" i="2"/>
  <c r="BO87" i="2" l="1"/>
  <c r="BN89" i="2"/>
  <c r="BM73" i="2"/>
  <c r="P175" i="2"/>
  <c r="P173" i="2"/>
  <c r="P171" i="2"/>
  <c r="AE175" i="2" s="1"/>
  <c r="P169" i="2"/>
  <c r="AE169" i="2" s="1"/>
  <c r="AE171" i="2" s="1"/>
  <c r="AE173" i="2" s="1"/>
  <c r="P167" i="2"/>
  <c r="AE167" i="2" s="1"/>
  <c r="AE165" i="2" s="1"/>
  <c r="P165" i="2"/>
  <c r="AE163" i="2"/>
  <c r="P185" i="2"/>
  <c r="P183" i="2"/>
  <c r="P181" i="2"/>
  <c r="P179" i="2"/>
  <c r="P177" i="2"/>
  <c r="P195" i="2"/>
  <c r="P193" i="2"/>
  <c r="P191" i="2"/>
  <c r="P189" i="2"/>
  <c r="AE189" i="2" s="1"/>
  <c r="P187" i="2"/>
  <c r="P197" i="2"/>
  <c r="P199" i="2"/>
  <c r="P201" i="2"/>
  <c r="P203" i="2"/>
  <c r="P207" i="2"/>
  <c r="P205" i="2"/>
  <c r="BO85" i="2" l="1"/>
  <c r="BN87" i="2"/>
  <c r="BM71" i="2"/>
  <c r="BA175" i="2"/>
  <c r="BC175" i="2" s="1"/>
  <c r="BO83" i="2" l="1"/>
  <c r="BN85" i="2"/>
  <c r="BM69" i="2"/>
  <c r="BB175" i="2"/>
  <c r="BO81" i="2" l="1"/>
  <c r="BN83" i="2"/>
  <c r="BM67" i="2"/>
  <c r="GT159" i="2"/>
  <c r="GT161" i="2" s="1"/>
  <c r="GT153" i="2"/>
  <c r="GT155" i="2" s="1"/>
  <c r="GT147" i="2"/>
  <c r="GT149" i="2" s="1"/>
  <c r="GT141" i="2"/>
  <c r="GT143" i="2" s="1"/>
  <c r="GT135" i="2"/>
  <c r="GT137" i="2" s="1"/>
  <c r="GT129" i="2"/>
  <c r="GT131" i="2" s="1"/>
  <c r="GT123" i="2"/>
  <c r="GT125" i="2" s="1"/>
  <c r="GT117" i="2"/>
  <c r="GT119" i="2" s="1"/>
  <c r="GT111" i="2"/>
  <c r="GT113" i="2" s="1"/>
  <c r="GT105" i="2"/>
  <c r="GT107" i="2" s="1"/>
  <c r="GR105" i="2"/>
  <c r="GR107" i="2" s="1"/>
  <c r="GR109" i="2" s="1"/>
  <c r="GR111" i="2" s="1"/>
  <c r="GR113" i="2" s="1"/>
  <c r="GR115" i="2" s="1"/>
  <c r="GR117" i="2" s="1"/>
  <c r="GR119" i="2" s="1"/>
  <c r="GR121" i="2" s="1"/>
  <c r="GR123" i="2" s="1"/>
  <c r="GR125" i="2" s="1"/>
  <c r="GR127" i="2" s="1"/>
  <c r="GR129" i="2" s="1"/>
  <c r="GR131" i="2" s="1"/>
  <c r="GR133" i="2" s="1"/>
  <c r="GR135" i="2" s="1"/>
  <c r="GR137" i="2" s="1"/>
  <c r="GR139" i="2" s="1"/>
  <c r="GR141" i="2" s="1"/>
  <c r="GR143" i="2" s="1"/>
  <c r="GR145" i="2" s="1"/>
  <c r="GR147" i="2" s="1"/>
  <c r="GR149" i="2" s="1"/>
  <c r="GR151" i="2" s="1"/>
  <c r="GR153" i="2" s="1"/>
  <c r="GR155" i="2" s="1"/>
  <c r="GR157" i="2" s="1"/>
  <c r="GR159" i="2" s="1"/>
  <c r="GR161" i="2" s="1"/>
  <c r="GR163" i="2" s="1"/>
  <c r="BO79" i="2" l="1"/>
  <c r="BN81" i="2"/>
  <c r="BM65" i="2"/>
  <c r="CR197" i="2"/>
  <c r="BO75" i="2" l="1"/>
  <c r="BN75" i="2" s="1"/>
  <c r="BO77" i="2"/>
  <c r="BN79" i="2"/>
  <c r="BM63" i="2"/>
  <c r="DW117" i="2"/>
  <c r="DW115" i="2"/>
  <c r="DW111" i="2"/>
  <c r="DW107" i="2"/>
  <c r="DW105" i="2"/>
  <c r="DW103" i="2"/>
  <c r="DW101" i="2"/>
  <c r="DW99" i="2"/>
  <c r="DW93" i="2"/>
  <c r="DW91" i="2"/>
  <c r="DW89" i="2"/>
  <c r="EL119" i="2"/>
  <c r="EL117" i="2"/>
  <c r="EL115" i="2"/>
  <c r="EL113" i="2"/>
  <c r="EL111" i="2"/>
  <c r="EL109" i="2"/>
  <c r="EL107" i="2"/>
  <c r="EL105" i="2"/>
  <c r="EL103" i="2"/>
  <c r="EL101" i="2"/>
  <c r="EL99" i="2"/>
  <c r="EL97" i="2"/>
  <c r="EL95" i="2"/>
  <c r="EL93" i="2"/>
  <c r="EL91" i="2"/>
  <c r="EL89" i="2"/>
  <c r="EL87" i="2"/>
  <c r="EL85" i="2"/>
  <c r="EL81" i="2"/>
  <c r="EL79" i="2"/>
  <c r="EL77" i="2"/>
  <c r="EL151" i="2"/>
  <c r="EL153" i="2"/>
  <c r="EL159" i="2"/>
  <c r="EL161" i="2"/>
  <c r="EL163" i="2"/>
  <c r="EL165" i="2"/>
  <c r="CS55" i="2"/>
  <c r="CS53" i="2"/>
  <c r="CS49" i="2"/>
  <c r="CS47" i="2"/>
  <c r="CS45" i="2"/>
  <c r="CS43" i="2"/>
  <c r="CS41" i="2"/>
  <c r="CD55" i="2"/>
  <c r="CD53" i="2"/>
  <c r="CD51" i="2"/>
  <c r="CD49" i="2"/>
  <c r="CD47" i="2"/>
  <c r="CD45" i="2"/>
  <c r="DH87" i="2"/>
  <c r="DH85" i="2"/>
  <c r="DH83" i="2"/>
  <c r="DH81" i="2"/>
  <c r="DH79" i="2"/>
  <c r="DH77" i="2"/>
  <c r="DH75" i="2"/>
  <c r="DH73" i="2"/>
  <c r="DH71" i="2"/>
  <c r="DH69" i="2"/>
  <c r="DH67" i="2"/>
  <c r="DH65" i="2"/>
  <c r="DH63" i="2"/>
  <c r="DH61" i="2"/>
  <c r="DH59" i="2"/>
  <c r="DH57" i="2"/>
  <c r="DH55" i="2"/>
  <c r="DH53" i="2"/>
  <c r="DH51" i="2"/>
  <c r="DH49" i="2"/>
  <c r="DH47" i="2"/>
  <c r="DH45" i="2"/>
  <c r="BO73" i="2" l="1"/>
  <c r="BN77" i="2"/>
  <c r="H103" i="2"/>
  <c r="J103" i="2" s="1"/>
  <c r="W103" i="2" s="1"/>
  <c r="E101" i="2"/>
  <c r="F101" i="2" s="1"/>
  <c r="G99" i="2"/>
  <c r="BO71" i="2" l="1"/>
  <c r="BN73" i="2"/>
  <c r="E99" i="2"/>
  <c r="E95" i="2" s="1"/>
  <c r="E93" i="2" s="1"/>
  <c r="E91" i="2" s="1"/>
  <c r="E89" i="2" s="1"/>
  <c r="E87" i="2" s="1"/>
  <c r="E97" i="2"/>
  <c r="F97" i="2" s="1"/>
  <c r="Y103" i="2"/>
  <c r="X103" i="2"/>
  <c r="I103" i="2"/>
  <c r="H101" i="2" s="1"/>
  <c r="J101" i="2" s="1"/>
  <c r="W101" i="2" s="1"/>
  <c r="G95" i="2"/>
  <c r="G93" i="2" s="1"/>
  <c r="G91" i="2" s="1"/>
  <c r="G89" i="2" s="1"/>
  <c r="G87" i="2" s="1"/>
  <c r="G85" i="2" s="1"/>
  <c r="F99" i="2"/>
  <c r="CR125" i="2"/>
  <c r="CR131" i="2"/>
  <c r="CR133" i="2"/>
  <c r="CT125" i="2"/>
  <c r="CT127" i="2"/>
  <c r="CT129" i="2"/>
  <c r="CT131" i="2"/>
  <c r="CT133" i="2"/>
  <c r="CT135" i="2"/>
  <c r="CT137" i="2"/>
  <c r="CT139" i="2"/>
  <c r="CT141" i="2"/>
  <c r="CT143" i="2"/>
  <c r="CT145" i="2"/>
  <c r="CT147" i="2"/>
  <c r="CT149" i="2"/>
  <c r="CT151" i="2"/>
  <c r="CT153" i="2"/>
  <c r="CT155" i="2"/>
  <c r="CT157" i="2"/>
  <c r="CT159" i="2"/>
  <c r="CT161" i="2"/>
  <c r="H135" i="2"/>
  <c r="CT115" i="2"/>
  <c r="H107" i="2"/>
  <c r="CT111" i="2"/>
  <c r="CR111" i="2"/>
  <c r="F107" i="2"/>
  <c r="CR113" i="2"/>
  <c r="F139" i="2"/>
  <c r="F131" i="2"/>
  <c r="F117" i="2"/>
  <c r="BO69" i="2" l="1"/>
  <c r="BN71" i="2"/>
  <c r="F87" i="2"/>
  <c r="E85" i="2"/>
  <c r="F85" i="2" s="1"/>
  <c r="Y101" i="2"/>
  <c r="X101" i="2"/>
  <c r="CR163" i="2"/>
  <c r="I101" i="2"/>
  <c r="H99" i="2" s="1"/>
  <c r="F95" i="2"/>
  <c r="BB199" i="2"/>
  <c r="BC199" i="2"/>
  <c r="BP199" i="2" s="1"/>
  <c r="BO67" i="2" l="1"/>
  <c r="BN69" i="2"/>
  <c r="BR199" i="2"/>
  <c r="BQ199" i="2"/>
  <c r="J99" i="2"/>
  <c r="I99" i="2"/>
  <c r="H97" i="2" s="1"/>
  <c r="F93" i="2"/>
  <c r="BA173" i="2"/>
  <c r="BO65" i="2" l="1"/>
  <c r="BN67" i="2"/>
  <c r="J97" i="2"/>
  <c r="W97" i="2" s="1"/>
  <c r="I97" i="2"/>
  <c r="H95" i="2" s="1"/>
  <c r="E161" i="2"/>
  <c r="E159" i="2" s="1"/>
  <c r="E157" i="2" s="1"/>
  <c r="BC181" i="2"/>
  <c r="BP181" i="2" s="1"/>
  <c r="BB181" i="2"/>
  <c r="BC185" i="2"/>
  <c r="BP185" i="2" s="1"/>
  <c r="BC187" i="2"/>
  <c r="BP187" i="2" s="1"/>
  <c r="BC189" i="2"/>
  <c r="BP189" i="2" s="1"/>
  <c r="BC191" i="2"/>
  <c r="BP191" i="2" s="1"/>
  <c r="BC193" i="2"/>
  <c r="BP193" i="2" s="1"/>
  <c r="BC195" i="2"/>
  <c r="BP195" i="2" s="1"/>
  <c r="BC197" i="2"/>
  <c r="BP197" i="2" s="1"/>
  <c r="BC201" i="2"/>
  <c r="BP201" i="2" s="1"/>
  <c r="BB185" i="2"/>
  <c r="BB187" i="2"/>
  <c r="BB189" i="2"/>
  <c r="BB191" i="2"/>
  <c r="BB193" i="2"/>
  <c r="BB195" i="2"/>
  <c r="BB197" i="2"/>
  <c r="BB201" i="2"/>
  <c r="AY171" i="2"/>
  <c r="AY173" i="2"/>
  <c r="F163" i="2"/>
  <c r="F165" i="2"/>
  <c r="F167" i="2"/>
  <c r="F169" i="2"/>
  <c r="BO63" i="2" l="1"/>
  <c r="BN63" i="2" s="1"/>
  <c r="BN65" i="2"/>
  <c r="BR201" i="2"/>
  <c r="BQ201" i="2"/>
  <c r="BR197" i="2"/>
  <c r="BQ197" i="2"/>
  <c r="BR189" i="2"/>
  <c r="BQ189" i="2"/>
  <c r="BR193" i="2"/>
  <c r="BQ193" i="2"/>
  <c r="BR191" i="2"/>
  <c r="BQ191" i="2"/>
  <c r="BR185" i="2"/>
  <c r="BQ185" i="2"/>
  <c r="BR195" i="2"/>
  <c r="BQ195" i="2"/>
  <c r="BR187" i="2"/>
  <c r="BQ187" i="2"/>
  <c r="BR181" i="2"/>
  <c r="BQ181" i="2"/>
  <c r="J95" i="2"/>
  <c r="I95" i="2"/>
  <c r="H93" i="2" s="1"/>
  <c r="Y97" i="2"/>
  <c r="X97" i="2"/>
  <c r="BB173" i="2"/>
  <c r="BA171" i="2" s="1"/>
  <c r="BB171" i="2" s="1"/>
  <c r="F161" i="2"/>
  <c r="F159" i="2"/>
  <c r="E155" i="2"/>
  <c r="F157" i="2"/>
  <c r="BC173" i="2"/>
  <c r="J93" i="2" l="1"/>
  <c r="W93" i="2" s="1"/>
  <c r="I93" i="2"/>
  <c r="H91" i="2" s="1"/>
  <c r="F155" i="2"/>
  <c r="E153" i="2"/>
  <c r="BC171" i="2"/>
  <c r="Y93" i="2" l="1"/>
  <c r="X93" i="2"/>
  <c r="J91" i="2"/>
  <c r="W91" i="2" s="1"/>
  <c r="I91" i="2"/>
  <c r="H89" i="2" s="1"/>
  <c r="E151" i="2"/>
  <c r="F153" i="2"/>
  <c r="CQ197" i="2"/>
  <c r="Y91" i="2" l="1"/>
  <c r="X91" i="2"/>
  <c r="J89" i="2"/>
  <c r="W89" i="2" s="1"/>
  <c r="I89" i="2"/>
  <c r="H87" i="2" s="1"/>
  <c r="F151" i="2"/>
  <c r="E149" i="2"/>
  <c r="F149" i="2" s="1"/>
  <c r="BP25" i="2"/>
  <c r="CE25" i="2"/>
  <c r="DI25" i="2"/>
  <c r="CT25" i="2"/>
  <c r="DX25" i="2"/>
  <c r="Y89" i="2" l="1"/>
  <c r="X89" i="2"/>
  <c r="J87" i="2"/>
  <c r="W87" i="2" s="1"/>
  <c r="I87" i="2"/>
  <c r="H85" i="2" s="1"/>
  <c r="E147" i="2"/>
  <c r="Y87" i="2" l="1"/>
  <c r="X87" i="2"/>
  <c r="J85" i="2"/>
  <c r="W85" i="2" s="1"/>
  <c r="I85" i="2"/>
  <c r="H83" i="2" s="1"/>
  <c r="J83" i="2" s="1"/>
  <c r="W83" i="2" s="1"/>
  <c r="E145" i="2"/>
  <c r="F145" i="2" s="1"/>
  <c r="F147" i="2"/>
  <c r="CU195" i="2"/>
  <c r="CV195" i="2" s="1"/>
  <c r="I207" i="2"/>
  <c r="H205" i="2" s="1"/>
  <c r="F207" i="2"/>
  <c r="F205" i="2"/>
  <c r="F203" i="2"/>
  <c r="F201" i="2"/>
  <c r="F199" i="2"/>
  <c r="F197" i="2"/>
  <c r="F195" i="2"/>
  <c r="F193" i="2"/>
  <c r="F191" i="2"/>
  <c r="F189" i="2"/>
  <c r="F187" i="2"/>
  <c r="F185" i="2"/>
  <c r="F183" i="2"/>
  <c r="F181" i="2"/>
  <c r="CV167" i="2"/>
  <c r="CT167" i="2"/>
  <c r="F179" i="2"/>
  <c r="F177" i="2"/>
  <c r="F175" i="2"/>
  <c r="F173" i="2"/>
  <c r="BC157" i="2"/>
  <c r="BP159" i="2" s="1"/>
  <c r="BP161" i="2" s="1"/>
  <c r="BA107" i="2"/>
  <c r="BC93" i="2"/>
  <c r="BA93" i="2"/>
  <c r="G105" i="2"/>
  <c r="CU99" i="2"/>
  <c r="BB91" i="2"/>
  <c r="CU97" i="2"/>
  <c r="CT97" i="2" s="1"/>
  <c r="CU95" i="2"/>
  <c r="CT95" i="2" s="1"/>
  <c r="CU93" i="2"/>
  <c r="CU91" i="2"/>
  <c r="CU89" i="2"/>
  <c r="F91" i="2"/>
  <c r="CU87" i="2"/>
  <c r="CT87" i="2" s="1"/>
  <c r="CU85" i="2"/>
  <c r="CT85" i="2" s="1"/>
  <c r="DJ81" i="2"/>
  <c r="BB63" i="2"/>
  <c r="CU83" i="2"/>
  <c r="CT83" i="2" s="1"/>
  <c r="DJ79" i="2"/>
  <c r="BB65" i="2"/>
  <c r="BA65" i="2" s="1"/>
  <c r="CU81" i="2"/>
  <c r="CT81" i="2" s="1"/>
  <c r="DJ77" i="2"/>
  <c r="BB67" i="2"/>
  <c r="CT79" i="2"/>
  <c r="BB71" i="2"/>
  <c r="G81" i="2"/>
  <c r="DJ73" i="2"/>
  <c r="DJ71" i="2"/>
  <c r="DJ69" i="2"/>
  <c r="DJ67" i="2"/>
  <c r="DJ65" i="2"/>
  <c r="DJ63" i="2"/>
  <c r="DJ61" i="2"/>
  <c r="DJ59" i="2"/>
  <c r="DJ57" i="2"/>
  <c r="DX47" i="2"/>
  <c r="DY43" i="2"/>
  <c r="DX43" i="2" s="1"/>
  <c r="DJ53" i="2"/>
  <c r="DY41" i="2"/>
  <c r="DX41" i="2" s="1"/>
  <c r="DJ51" i="2"/>
  <c r="DJ41" i="2"/>
  <c r="DI41" i="2" s="1"/>
  <c r="DJ49" i="2"/>
  <c r="CE43" i="2"/>
  <c r="DJ47" i="2"/>
  <c r="CE41" i="2"/>
  <c r="BQ41" i="2"/>
  <c r="BP41" i="2" s="1"/>
  <c r="DO33" i="2"/>
  <c r="CF31" i="2"/>
  <c r="CE31" i="2" s="1"/>
  <c r="CG29" i="2"/>
  <c r="CG21" i="2"/>
  <c r="CF21" i="2"/>
  <c r="CE21" i="2"/>
  <c r="AM23" i="2"/>
  <c r="AL23" i="2" s="1"/>
  <c r="Y83" i="2" l="1"/>
  <c r="X83" i="2"/>
  <c r="BR161" i="2"/>
  <c r="BP163" i="2"/>
  <c r="BP165" i="2" s="1"/>
  <c r="BQ161" i="2"/>
  <c r="Y85" i="2"/>
  <c r="X85" i="2"/>
  <c r="I143" i="2"/>
  <c r="DI167" i="2"/>
  <c r="BB157" i="2"/>
  <c r="BQ29" i="2" s="1"/>
  <c r="BB155" i="2"/>
  <c r="CT193" i="2"/>
  <c r="CU193" i="2" s="1"/>
  <c r="CV193" i="2" s="1"/>
  <c r="DI195" i="2"/>
  <c r="J207" i="2"/>
  <c r="W207" i="2" s="1"/>
  <c r="CG11" i="2"/>
  <c r="CG31" i="2"/>
  <c r="J205" i="2"/>
  <c r="W205" i="2" s="1"/>
  <c r="I205" i="2"/>
  <c r="H203" i="2" s="1"/>
  <c r="DJ11" i="2"/>
  <c r="DI11" i="2" s="1"/>
  <c r="J143" i="2" l="1"/>
  <c r="BQ143" i="2"/>
  <c r="BP141" i="2" s="1"/>
  <c r="J237" i="2"/>
  <c r="J235" i="2" s="1"/>
  <c r="Y21" i="2"/>
  <c r="DK167" i="2"/>
  <c r="DJ167" i="2"/>
  <c r="G143" i="2"/>
  <c r="BO143" i="2" s="1"/>
  <c r="AM21" i="2"/>
  <c r="AL21" i="2" s="1"/>
  <c r="BB229" i="2"/>
  <c r="BA229" i="2" s="1"/>
  <c r="BA227" i="2" s="1"/>
  <c r="BB227" i="2" s="1"/>
  <c r="BA233" i="2"/>
  <c r="Y207" i="2"/>
  <c r="X207" i="2"/>
  <c r="Y205" i="2"/>
  <c r="X205" i="2"/>
  <c r="BR159" i="2"/>
  <c r="BQ159" i="2"/>
  <c r="DK195" i="2"/>
  <c r="DX195" i="2"/>
  <c r="DJ195" i="2"/>
  <c r="CT191" i="2"/>
  <c r="CU191" i="2" s="1"/>
  <c r="CV191" i="2" s="1"/>
  <c r="DI193" i="2"/>
  <c r="F89" i="2"/>
  <c r="BP29" i="2"/>
  <c r="BR29" i="2" s="1"/>
  <c r="BT29" i="2" s="1"/>
  <c r="CF11" i="2"/>
  <c r="CE11" i="2" s="1"/>
  <c r="BC11" i="2"/>
  <c r="J203" i="2"/>
  <c r="W203" i="2" s="1"/>
  <c r="I203" i="2"/>
  <c r="H201" i="2" s="1"/>
  <c r="BR141" i="2" l="1"/>
  <c r="CE141" i="2" s="1"/>
  <c r="BQ141" i="2"/>
  <c r="BP139" i="2" s="1"/>
  <c r="W143" i="2"/>
  <c r="BR143" i="2"/>
  <c r="I141" i="2"/>
  <c r="BA231" i="2"/>
  <c r="BB231" i="2" s="1"/>
  <c r="BB233" i="2"/>
  <c r="Y203" i="2"/>
  <c r="X203" i="2"/>
  <c r="DK193" i="2"/>
  <c r="DX193" i="2"/>
  <c r="DJ193" i="2"/>
  <c r="CT189" i="2"/>
  <c r="CU189" i="2" s="1"/>
  <c r="CV189" i="2" s="1"/>
  <c r="DI191" i="2"/>
  <c r="DZ195" i="2"/>
  <c r="DY195" i="2"/>
  <c r="J201" i="2"/>
  <c r="W201" i="2" s="1"/>
  <c r="I201" i="2"/>
  <c r="H199" i="2" s="1"/>
  <c r="CG141" i="2" l="1"/>
  <c r="CF141" i="2"/>
  <c r="BC229" i="2"/>
  <c r="BC233" i="2"/>
  <c r="AN21" i="2"/>
  <c r="H141" i="2"/>
  <c r="AL143" i="2"/>
  <c r="Y143" i="2"/>
  <c r="X143" i="2"/>
  <c r="BR139" i="2"/>
  <c r="CE139" i="2" s="1"/>
  <c r="BQ139" i="2"/>
  <c r="BP137" i="2" s="1"/>
  <c r="Y201" i="2"/>
  <c r="X201" i="2"/>
  <c r="DX191" i="2"/>
  <c r="DJ191" i="2"/>
  <c r="DK191" i="2"/>
  <c r="CT187" i="2"/>
  <c r="DI189" i="2"/>
  <c r="DZ193" i="2"/>
  <c r="DY193" i="2"/>
  <c r="J199" i="2"/>
  <c r="W199" i="2" s="1"/>
  <c r="I199" i="2"/>
  <c r="H197" i="2" s="1"/>
  <c r="CG139" i="2" l="1"/>
  <c r="CF139" i="2"/>
  <c r="BR137" i="2"/>
  <c r="CE137" i="2" s="1"/>
  <c r="BQ137" i="2"/>
  <c r="BP135" i="2" s="1"/>
  <c r="BC231" i="2"/>
  <c r="CU233" i="2"/>
  <c r="BD233" i="2"/>
  <c r="AL129" i="2"/>
  <c r="AN143" i="2"/>
  <c r="AM143" i="2"/>
  <c r="AO21" i="2"/>
  <c r="BB21" i="2"/>
  <c r="BC227" i="2"/>
  <c r="BD229" i="2"/>
  <c r="BR163" i="2"/>
  <c r="BQ163" i="2"/>
  <c r="Y199" i="2"/>
  <c r="X199" i="2"/>
  <c r="DK189" i="2"/>
  <c r="DX189" i="2"/>
  <c r="DJ189" i="2"/>
  <c r="CU187" i="2"/>
  <c r="CV187" i="2"/>
  <c r="DZ191" i="2"/>
  <c r="DY191" i="2"/>
  <c r="J197" i="2"/>
  <c r="W197" i="2" s="1"/>
  <c r="I197" i="2"/>
  <c r="H195" i="2" s="1"/>
  <c r="CG137" i="2" l="1"/>
  <c r="CF137" i="2"/>
  <c r="BD21" i="2"/>
  <c r="BA21" i="2"/>
  <c r="AN129" i="2"/>
  <c r="AM129" i="2"/>
  <c r="CT233" i="2"/>
  <c r="CW233" i="2" s="1"/>
  <c r="CU231" i="2"/>
  <c r="CT231" i="2" s="1"/>
  <c r="BR135" i="2"/>
  <c r="CE135" i="2" s="1"/>
  <c r="BQ135" i="2"/>
  <c r="BP133" i="2" s="1"/>
  <c r="CT185" i="2"/>
  <c r="CU185" i="2" s="1"/>
  <c r="CV185" i="2" s="1"/>
  <c r="DI187" i="2"/>
  <c r="Y197" i="2"/>
  <c r="X197" i="2"/>
  <c r="BQ165" i="2"/>
  <c r="BR165" i="2"/>
  <c r="DZ189" i="2"/>
  <c r="DY189" i="2"/>
  <c r="J195" i="2"/>
  <c r="W195" i="2" s="1"/>
  <c r="I195" i="2"/>
  <c r="H193" i="2" s="1"/>
  <c r="CG135" i="2" l="1"/>
  <c r="CF135" i="2"/>
  <c r="BR133" i="2"/>
  <c r="CE133" i="2" s="1"/>
  <c r="BQ133" i="2"/>
  <c r="BP131" i="2" s="1"/>
  <c r="DK187" i="2"/>
  <c r="DJ187" i="2"/>
  <c r="CT183" i="2"/>
  <c r="CU183" i="2" s="1"/>
  <c r="CV183" i="2" s="1"/>
  <c r="DI185" i="2"/>
  <c r="Y195" i="2"/>
  <c r="X195" i="2"/>
  <c r="J193" i="2"/>
  <c r="W193" i="2" s="1"/>
  <c r="I193" i="2"/>
  <c r="H191" i="2" s="1"/>
  <c r="CG133" i="2" l="1"/>
  <c r="CF133" i="2"/>
  <c r="BR131" i="2"/>
  <c r="CE131" i="2" s="1"/>
  <c r="BQ131" i="2"/>
  <c r="BP129" i="2" s="1"/>
  <c r="DK185" i="2"/>
  <c r="DJ185" i="2"/>
  <c r="CT181" i="2"/>
  <c r="CU181" i="2" s="1"/>
  <c r="CV181" i="2" s="1"/>
  <c r="DI183" i="2"/>
  <c r="Y193" i="2"/>
  <c r="X193" i="2"/>
  <c r="J191" i="2"/>
  <c r="W191" i="2" s="1"/>
  <c r="I191" i="2"/>
  <c r="H189" i="2" s="1"/>
  <c r="CG131" i="2" l="1"/>
  <c r="CF131" i="2"/>
  <c r="BR129" i="2"/>
  <c r="CE129" i="2" s="1"/>
  <c r="BQ129" i="2"/>
  <c r="BP127" i="2" s="1"/>
  <c r="DK183" i="2"/>
  <c r="DJ183" i="2"/>
  <c r="CT179" i="2"/>
  <c r="CU179" i="2" s="1"/>
  <c r="CV179" i="2" s="1"/>
  <c r="DI181" i="2"/>
  <c r="DX181" i="2" s="1"/>
  <c r="Y191" i="2"/>
  <c r="X191" i="2"/>
  <c r="J189" i="2"/>
  <c r="W189" i="2" s="1"/>
  <c r="AL189" i="2" s="1"/>
  <c r="I189" i="2"/>
  <c r="H187" i="2" s="1"/>
  <c r="AM29" i="2"/>
  <c r="CG129" i="2" l="1"/>
  <c r="CF129" i="2"/>
  <c r="BR127" i="2"/>
  <c r="CE127" i="2" s="1"/>
  <c r="BQ127" i="2"/>
  <c r="BP125" i="2" s="1"/>
  <c r="AM11" i="2"/>
  <c r="AL11" i="2" s="1"/>
  <c r="Y11" i="2"/>
  <c r="DK181" i="2"/>
  <c r="DJ181" i="2"/>
  <c r="CT177" i="2"/>
  <c r="CU177" i="2" s="1"/>
  <c r="CV177" i="2" s="1"/>
  <c r="DI179" i="2"/>
  <c r="X189" i="2"/>
  <c r="Y189" i="2"/>
  <c r="AN29" i="2"/>
  <c r="AL29" i="2"/>
  <c r="AO11" i="2"/>
  <c r="J187" i="2"/>
  <c r="W187" i="2" s="1"/>
  <c r="I187" i="2"/>
  <c r="H185" i="2" s="1"/>
  <c r="BP169" i="2" s="1"/>
  <c r="BR169" i="2" l="1"/>
  <c r="CE169" i="2" s="1"/>
  <c r="BQ169" i="2"/>
  <c r="CG127" i="2"/>
  <c r="CF127" i="2"/>
  <c r="BR125" i="2"/>
  <c r="CE125" i="2" s="1"/>
  <c r="BQ125" i="2"/>
  <c r="BP123" i="2" s="1"/>
  <c r="CT175" i="2"/>
  <c r="CU175" i="2" s="1"/>
  <c r="CV175" i="2" s="1"/>
  <c r="DI177" i="2"/>
  <c r="DZ181" i="2"/>
  <c r="DY181" i="2"/>
  <c r="DK179" i="2"/>
  <c r="DJ179" i="2"/>
  <c r="Y187" i="2"/>
  <c r="X187" i="2"/>
  <c r="AN189" i="2"/>
  <c r="AM189" i="2"/>
  <c r="J185" i="2"/>
  <c r="W185" i="2" s="1"/>
  <c r="I185" i="2"/>
  <c r="H183" i="2" s="1"/>
  <c r="CG169" i="2" l="1"/>
  <c r="CF169" i="2"/>
  <c r="CG125" i="2"/>
  <c r="CF125" i="2"/>
  <c r="BR123" i="2"/>
  <c r="CE123" i="2" s="1"/>
  <c r="BQ123" i="2"/>
  <c r="BP121" i="2" s="1"/>
  <c r="DK177" i="2"/>
  <c r="DJ177" i="2"/>
  <c r="CT173" i="2"/>
  <c r="DI175" i="2"/>
  <c r="Y185" i="2"/>
  <c r="X185" i="2"/>
  <c r="J183" i="2"/>
  <c r="W183" i="2" s="1"/>
  <c r="I183" i="2"/>
  <c r="H181" i="2" s="1"/>
  <c r="CG123" i="2" l="1"/>
  <c r="CF123" i="2"/>
  <c r="BR121" i="2"/>
  <c r="CE121" i="2" s="1"/>
  <c r="BQ121" i="2"/>
  <c r="BP119" i="2" s="1"/>
  <c r="DK175" i="2"/>
  <c r="DJ175" i="2"/>
  <c r="CU173" i="2"/>
  <c r="CV173" i="2"/>
  <c r="X183" i="2"/>
  <c r="Y183" i="2"/>
  <c r="I181" i="2"/>
  <c r="H179" i="2" s="1"/>
  <c r="J181" i="2"/>
  <c r="W181" i="2" s="1"/>
  <c r="CG121" i="2" l="1"/>
  <c r="CF121" i="2"/>
  <c r="BQ119" i="2"/>
  <c r="BP117" i="2" s="1"/>
  <c r="BR119" i="2"/>
  <c r="CE119" i="2" s="1"/>
  <c r="CT171" i="2"/>
  <c r="CU171" i="2" s="1"/>
  <c r="CV171" i="2" s="1"/>
  <c r="DI173" i="2"/>
  <c r="Y181" i="2"/>
  <c r="X181" i="2"/>
  <c r="J179" i="2"/>
  <c r="W179" i="2" s="1"/>
  <c r="I179" i="2"/>
  <c r="H177" i="2" s="1"/>
  <c r="CG119" i="2" l="1"/>
  <c r="CF119" i="2"/>
  <c r="BQ117" i="2"/>
  <c r="BP115" i="2" s="1"/>
  <c r="BR117" i="2"/>
  <c r="CE117" i="2" s="1"/>
  <c r="DK173" i="2"/>
  <c r="DX173" i="2"/>
  <c r="DJ173" i="2"/>
  <c r="CT169" i="2"/>
  <c r="CU169" i="2" s="1"/>
  <c r="CV169" i="2" s="1"/>
  <c r="AN23" i="2" s="1"/>
  <c r="AO23" i="2" s="1"/>
  <c r="DI171" i="2"/>
  <c r="X179" i="2"/>
  <c r="Y179" i="2"/>
  <c r="J177" i="2"/>
  <c r="W177" i="2" s="1"/>
  <c r="I177" i="2"/>
  <c r="H175" i="2" s="1"/>
  <c r="CG117" i="2" l="1"/>
  <c r="CF117" i="2"/>
  <c r="BR115" i="2"/>
  <c r="CE115" i="2" s="1"/>
  <c r="BQ115" i="2"/>
  <c r="BP113" i="2" s="1"/>
  <c r="DK171" i="2"/>
  <c r="DJ171" i="2"/>
  <c r="DY173" i="2"/>
  <c r="DZ173" i="2"/>
  <c r="Y177" i="2"/>
  <c r="X177" i="2"/>
  <c r="J175" i="2"/>
  <c r="W175" i="2" s="1"/>
  <c r="I175" i="2"/>
  <c r="H173" i="2" s="1"/>
  <c r="CG115" i="2" l="1"/>
  <c r="CF115" i="2"/>
  <c r="BR113" i="2"/>
  <c r="CE113" i="2" s="1"/>
  <c r="BQ113" i="2"/>
  <c r="BP111" i="2" s="1"/>
  <c r="Y175" i="2"/>
  <c r="X175" i="2"/>
  <c r="J173" i="2"/>
  <c r="W173" i="2" s="1"/>
  <c r="I173" i="2"/>
  <c r="H171" i="2" s="1"/>
  <c r="CG113" i="2" l="1"/>
  <c r="CF113" i="2"/>
  <c r="BQ111" i="2"/>
  <c r="BP109" i="2" s="1"/>
  <c r="BR111" i="2"/>
  <c r="CE111" i="2" s="1"/>
  <c r="Y173" i="2"/>
  <c r="X173" i="2"/>
  <c r="J171" i="2"/>
  <c r="I171" i="2"/>
  <c r="H169" i="2" s="1"/>
  <c r="X21" i="2" s="1"/>
  <c r="CG111" i="2" l="1"/>
  <c r="CF111" i="2"/>
  <c r="BR109" i="2"/>
  <c r="CE109" i="2" s="1"/>
  <c r="BQ109" i="2"/>
  <c r="BP107" i="2" s="1"/>
  <c r="W171" i="2"/>
  <c r="BC213" i="2"/>
  <c r="BB213" i="2" s="1"/>
  <c r="BA213" i="2" s="1"/>
  <c r="W21" i="2"/>
  <c r="Z21" i="2"/>
  <c r="I169" i="2"/>
  <c r="H237" i="2"/>
  <c r="K237" i="2" s="1"/>
  <c r="Y171" i="2"/>
  <c r="AL175" i="2"/>
  <c r="X171" i="2"/>
  <c r="BB29" i="2"/>
  <c r="J169" i="2"/>
  <c r="W169" i="2" s="1"/>
  <c r="AL169" i="2" s="1"/>
  <c r="H167" i="2"/>
  <c r="CG109" i="2" l="1"/>
  <c r="CF109" i="2"/>
  <c r="BQ107" i="2"/>
  <c r="BP105" i="2" s="1"/>
  <c r="BR107" i="2"/>
  <c r="CE107" i="2" s="1"/>
  <c r="H235" i="2"/>
  <c r="I235" i="2" s="1"/>
  <c r="I237" i="2"/>
  <c r="Y169" i="2"/>
  <c r="X169" i="2"/>
  <c r="AN175" i="2"/>
  <c r="AM175" i="2"/>
  <c r="J167" i="2"/>
  <c r="W167" i="2" s="1"/>
  <c r="AL167" i="2" s="1"/>
  <c r="AL165" i="2" s="1"/>
  <c r="I167" i="2"/>
  <c r="H165" i="2" s="1"/>
  <c r="BD29" i="2"/>
  <c r="BB11" i="2"/>
  <c r="BA11" i="2" s="1"/>
  <c r="BC29" i="2"/>
  <c r="BA29" i="2"/>
  <c r="AN11" i="2"/>
  <c r="BS29" i="2"/>
  <c r="CG107" i="2" l="1"/>
  <c r="CF107" i="2"/>
  <c r="BR105" i="2"/>
  <c r="CE105" i="2" s="1"/>
  <c r="BQ105" i="2"/>
  <c r="BP103" i="2" s="1"/>
  <c r="AN165" i="2"/>
  <c r="AM165" i="2"/>
  <c r="I165" i="2"/>
  <c r="BA205" i="2"/>
  <c r="Y167" i="2"/>
  <c r="X167" i="2"/>
  <c r="AL171" i="2"/>
  <c r="AL173" i="2" s="1"/>
  <c r="AN169" i="2"/>
  <c r="AM169" i="2"/>
  <c r="I163" i="2"/>
  <c r="H161" i="2" s="1"/>
  <c r="J163" i="2"/>
  <c r="W163" i="2" s="1"/>
  <c r="AL163" i="2" s="1"/>
  <c r="J165" i="2"/>
  <c r="W165" i="2" s="1"/>
  <c r="J141" i="2"/>
  <c r="W141" i="2" s="1"/>
  <c r="AL141" i="2" s="1"/>
  <c r="CG105" i="2" l="1"/>
  <c r="CF105" i="2"/>
  <c r="BR103" i="2"/>
  <c r="CE103" i="2" s="1"/>
  <c r="BQ103" i="2"/>
  <c r="BP101" i="2" s="1"/>
  <c r="Y163" i="2"/>
  <c r="X163" i="2"/>
  <c r="AN141" i="2"/>
  <c r="AM141" i="2"/>
  <c r="AN163" i="2"/>
  <c r="AM163" i="2"/>
  <c r="Y141" i="2"/>
  <c r="X141" i="2"/>
  <c r="BC205" i="2"/>
  <c r="BB205" i="2"/>
  <c r="Y165" i="2"/>
  <c r="X165" i="2"/>
  <c r="AM171" i="2"/>
  <c r="AN171" i="2"/>
  <c r="AM167" i="2"/>
  <c r="AN167" i="2"/>
  <c r="J161" i="2"/>
  <c r="W161" i="2" s="1"/>
  <c r="I161" i="2"/>
  <c r="H159" i="2" s="1"/>
  <c r="BP149" i="2" s="1"/>
  <c r="BR149" i="2" l="1"/>
  <c r="CE149" i="2" s="1"/>
  <c r="BQ149" i="2"/>
  <c r="BP147" i="2" s="1"/>
  <c r="CG103" i="2"/>
  <c r="CF103" i="2"/>
  <c r="BR101" i="2"/>
  <c r="CE101" i="2" s="1"/>
  <c r="BQ101" i="2"/>
  <c r="BP99" i="2" s="1"/>
  <c r="Y161" i="2"/>
  <c r="AL161" i="2"/>
  <c r="X161" i="2"/>
  <c r="AN173" i="2"/>
  <c r="AM173" i="2"/>
  <c r="J159" i="2"/>
  <c r="W159" i="2" s="1"/>
  <c r="I159" i="2"/>
  <c r="H157" i="2" s="1"/>
  <c r="BR147" i="2" l="1"/>
  <c r="CE147" i="2" s="1"/>
  <c r="BQ147" i="2"/>
  <c r="CG149" i="2"/>
  <c r="CF149" i="2"/>
  <c r="CG101" i="2"/>
  <c r="CF101" i="2"/>
  <c r="BR99" i="2"/>
  <c r="CE99" i="2" s="1"/>
  <c r="BQ99" i="2"/>
  <c r="BP97" i="2" s="1"/>
  <c r="Y159" i="2"/>
  <c r="AL159" i="2"/>
  <c r="X159" i="2"/>
  <c r="AN161" i="2"/>
  <c r="AM161" i="2"/>
  <c r="J157" i="2"/>
  <c r="W157" i="2" s="1"/>
  <c r="I157" i="2"/>
  <c r="H155" i="2" s="1"/>
  <c r="CG147" i="2" l="1"/>
  <c r="CF147" i="2"/>
  <c r="CG99" i="2"/>
  <c r="CF99" i="2"/>
  <c r="BQ97" i="2"/>
  <c r="BP95" i="2" s="1"/>
  <c r="BR97" i="2"/>
  <c r="CE97" i="2" s="1"/>
  <c r="Y157" i="2"/>
  <c r="AL157" i="2"/>
  <c r="X157" i="2"/>
  <c r="AN159" i="2"/>
  <c r="AM159" i="2"/>
  <c r="J155" i="2"/>
  <c r="W155" i="2" s="1"/>
  <c r="I155" i="2"/>
  <c r="H153" i="2" s="1"/>
  <c r="CG97" i="2" l="1"/>
  <c r="CF97" i="2"/>
  <c r="BR95" i="2"/>
  <c r="CE95" i="2" s="1"/>
  <c r="BQ95" i="2"/>
  <c r="BP93" i="2" s="1"/>
  <c r="Y155" i="2"/>
  <c r="AL155" i="2"/>
  <c r="X155" i="2"/>
  <c r="AN157" i="2"/>
  <c r="AM157" i="2"/>
  <c r="J153" i="2"/>
  <c r="W153" i="2" s="1"/>
  <c r="I153" i="2"/>
  <c r="H151" i="2" s="1"/>
  <c r="CG95" i="2" l="1"/>
  <c r="CF95" i="2"/>
  <c r="BR93" i="2"/>
  <c r="CE93" i="2" s="1"/>
  <c r="BQ93" i="2"/>
  <c r="BP91" i="2" s="1"/>
  <c r="Y153" i="2"/>
  <c r="AL153" i="2"/>
  <c r="X153" i="2"/>
  <c r="AN155" i="2"/>
  <c r="AM155" i="2"/>
  <c r="J151" i="2"/>
  <c r="W151" i="2" s="1"/>
  <c r="I151" i="2"/>
  <c r="H149" i="2" s="1"/>
  <c r="CG93" i="2" l="1"/>
  <c r="CF93" i="2"/>
  <c r="BQ91" i="2"/>
  <c r="BP89" i="2" s="1"/>
  <c r="BR91" i="2"/>
  <c r="CE91" i="2" s="1"/>
  <c r="AN153" i="2"/>
  <c r="AM153" i="2"/>
  <c r="Y151" i="2"/>
  <c r="AL151" i="2"/>
  <c r="X151" i="2"/>
  <c r="J149" i="2"/>
  <c r="W149" i="2" s="1"/>
  <c r="I149" i="2"/>
  <c r="CG91" i="2" l="1"/>
  <c r="CF91" i="2"/>
  <c r="BQ89" i="2"/>
  <c r="BP87" i="2" s="1"/>
  <c r="BR89" i="2"/>
  <c r="CE89" i="2" s="1"/>
  <c r="Y149" i="2"/>
  <c r="AL149" i="2"/>
  <c r="X149" i="2"/>
  <c r="AN151" i="2"/>
  <c r="AM151" i="2"/>
  <c r="H147" i="2"/>
  <c r="J147" i="2" s="1"/>
  <c r="W147" i="2" s="1"/>
  <c r="CG89" i="2" l="1"/>
  <c r="CF89" i="2"/>
  <c r="BR87" i="2"/>
  <c r="CE87" i="2" s="1"/>
  <c r="BQ87" i="2"/>
  <c r="BP85" i="2" s="1"/>
  <c r="Y147" i="2"/>
  <c r="X147" i="2"/>
  <c r="AL147" i="2"/>
  <c r="AN149" i="2"/>
  <c r="AM149" i="2"/>
  <c r="I147" i="2"/>
  <c r="H145" i="2" s="1"/>
  <c r="J145" i="2" s="1"/>
  <c r="W145" i="2" s="1"/>
  <c r="CG87" i="2" l="1"/>
  <c r="CF87" i="2"/>
  <c r="BR85" i="2"/>
  <c r="CE85" i="2" s="1"/>
  <c r="BQ85" i="2"/>
  <c r="BP83" i="2" s="1"/>
  <c r="Y145" i="2"/>
  <c r="AL145" i="2"/>
  <c r="X145" i="2"/>
  <c r="I145" i="2"/>
  <c r="AM147" i="2"/>
  <c r="AN147" i="2"/>
  <c r="W99" i="2"/>
  <c r="W95" i="2"/>
  <c r="CG85" i="2" l="1"/>
  <c r="CF85" i="2"/>
  <c r="BQ83" i="2"/>
  <c r="BR83" i="2"/>
  <c r="CE83" i="2" s="1"/>
  <c r="AN145" i="2"/>
  <c r="AM145" i="2"/>
  <c r="Y99" i="2"/>
  <c r="X99" i="2"/>
  <c r="Y95" i="2"/>
  <c r="X95" i="2"/>
  <c r="CG83" i="2" l="1"/>
  <c r="CF83" i="2"/>
  <c r="CE33" i="2"/>
  <c r="BC209" i="2"/>
  <c r="BP209" i="2" s="1"/>
  <c r="BR209" i="2" s="1"/>
  <c r="BQ209" i="2" l="1"/>
  <c r="CE209" i="2"/>
  <c r="CG209" i="2" l="1"/>
  <c r="CF209" i="2"/>
  <c r="BP81" i="2"/>
  <c r="BR81" i="2" s="1"/>
  <c r="CE81" i="2" s="1"/>
  <c r="CG81" i="2" l="1"/>
  <c r="CF81" i="2"/>
  <c r="BQ81" i="2"/>
  <c r="BP79" i="2" s="1"/>
  <c r="BQ79" i="2" s="1"/>
  <c r="BP77" i="2" s="1"/>
  <c r="BR79" i="2" l="1"/>
  <c r="CE79" i="2" s="1"/>
  <c r="BQ77" i="2"/>
  <c r="BP75" i="2" s="1"/>
  <c r="BR77" i="2"/>
  <c r="CE77" i="2" s="1"/>
  <c r="CG77" i="2" l="1"/>
  <c r="CF77" i="2"/>
  <c r="CG79" i="2"/>
  <c r="CF79" i="2"/>
  <c r="BQ75" i="2"/>
  <c r="BP73" i="2" s="1"/>
  <c r="BR75" i="2"/>
  <c r="CE75" i="2" s="1"/>
  <c r="CG75" i="2" l="1"/>
  <c r="CF75" i="2"/>
  <c r="BQ73" i="2"/>
  <c r="BP71" i="2" s="1"/>
  <c r="BR73" i="2"/>
  <c r="CE73" i="2" s="1"/>
  <c r="CG73" i="2" l="1"/>
  <c r="CF73" i="2"/>
  <c r="BQ71" i="2"/>
  <c r="BP69" i="2" s="1"/>
  <c r="BR71" i="2"/>
  <c r="CE71" i="2" s="1"/>
  <c r="CG71" i="2" l="1"/>
  <c r="CF71" i="2"/>
  <c r="BQ69" i="2"/>
  <c r="BP67" i="2" s="1"/>
  <c r="BR69" i="2"/>
  <c r="CE69" i="2" s="1"/>
  <c r="CG69" i="2" l="1"/>
  <c r="CF69" i="2"/>
  <c r="BQ67" i="2"/>
  <c r="BP65" i="2" s="1"/>
  <c r="BQ65" i="2" s="1"/>
  <c r="BR67" i="2"/>
  <c r="CE67" i="2" s="1"/>
  <c r="CG67" i="2" l="1"/>
  <c r="CF67" i="2"/>
  <c r="BR65" i="2"/>
  <c r="CE65" i="2" s="1"/>
  <c r="BP63" i="2"/>
  <c r="BQ63" i="2" s="1"/>
  <c r="CG65" i="2" l="1"/>
  <c r="CF65" i="2"/>
  <c r="BR63" i="2"/>
  <c r="CE63" i="2" s="1"/>
  <c r="BP61" i="2"/>
  <c r="BQ61" i="2" l="1"/>
  <c r="BR61" i="2"/>
  <c r="CG63" i="2"/>
  <c r="CF63" i="2"/>
</calcChain>
</file>

<file path=xl/sharedStrings.xml><?xml version="1.0" encoding="utf-8"?>
<sst xmlns="http://schemas.openxmlformats.org/spreadsheetml/2006/main" count="1371" uniqueCount="630">
  <si>
    <t>l</t>
  </si>
  <si>
    <t>Zeit des Gewissens</t>
  </si>
  <si>
    <t>Zeit der Patriarchen</t>
  </si>
  <si>
    <t>Zeit der Verheisung</t>
  </si>
  <si>
    <t>Zeit des Gesetzes</t>
  </si>
  <si>
    <t>Entstehung Israels</t>
  </si>
  <si>
    <t>Besitz des Landes</t>
  </si>
  <si>
    <t>Gericht und Abfall</t>
  </si>
  <si>
    <t>Richter</t>
  </si>
  <si>
    <t>Tage der Ungerechtigkeit</t>
  </si>
  <si>
    <t>69 Jahrwochen Daniels</t>
  </si>
  <si>
    <t>babylonische Gefangenschaft</t>
  </si>
  <si>
    <t>Ephesus</t>
  </si>
  <si>
    <t>Smyrna</t>
  </si>
  <si>
    <t>Pergamon</t>
  </si>
  <si>
    <t>Thyateira</t>
  </si>
  <si>
    <t>Sardes</t>
  </si>
  <si>
    <t>Philadelphia</t>
  </si>
  <si>
    <t>Laodizea</t>
  </si>
  <si>
    <t>Schöpfung</t>
  </si>
  <si>
    <t>Flut, Bund mit Noah</t>
  </si>
  <si>
    <t>Bund mit Abraham</t>
  </si>
  <si>
    <t>Bund mit Volk Israel</t>
  </si>
  <si>
    <t>Jesu Geburt</t>
  </si>
  <si>
    <t>Bartholomäusnacht</t>
  </si>
  <si>
    <t>30jähriger Krieg</t>
  </si>
  <si>
    <t>Jesu Tod und Auferstehung</t>
  </si>
  <si>
    <t>Französische Revolution</t>
  </si>
  <si>
    <t>1. Weltkrieg</t>
  </si>
  <si>
    <t>Reichsteilung</t>
  </si>
  <si>
    <t>Zerstörung Jerusalems</t>
  </si>
  <si>
    <t>Oktoberrevolution</t>
  </si>
  <si>
    <t>2. Weltkrieg</t>
  </si>
  <si>
    <t>Ägypten, Mittleres Reich</t>
  </si>
  <si>
    <t>Ägypten, Neues Reich</t>
  </si>
  <si>
    <t>Aššur-nasir-apli II.</t>
  </si>
  <si>
    <t>Salmānu-ašarēd III.</t>
  </si>
  <si>
    <t>Nebukadnezar II.</t>
  </si>
  <si>
    <t>Tiglat-Pileser III.</t>
  </si>
  <si>
    <t>Neuassyrisches Großreiches</t>
  </si>
  <si>
    <t>Karl Marx</t>
  </si>
  <si>
    <t>Amel-Marduk</t>
  </si>
  <si>
    <t>Neubabylonisches Reich</t>
  </si>
  <si>
    <t>Wladimir Iljitsch Lenin</t>
  </si>
  <si>
    <t>Neriglissar</t>
  </si>
  <si>
    <t>Sargon II.</t>
  </si>
  <si>
    <t>Seleukos I. Nikator</t>
  </si>
  <si>
    <t>Sowjetunion</t>
  </si>
  <si>
    <t>Nabonid</t>
  </si>
  <si>
    <t>Sanherib</t>
  </si>
  <si>
    <t>Antiochos I. Soter</t>
  </si>
  <si>
    <t>Augustus</t>
  </si>
  <si>
    <t>Alexander der Große</t>
  </si>
  <si>
    <t>Volksrepublik China</t>
  </si>
  <si>
    <t>Belšazar</t>
  </si>
  <si>
    <t>Antiochos II. Theos</t>
  </si>
  <si>
    <t>Tiberius</t>
  </si>
  <si>
    <t>Ptolomaäer</t>
  </si>
  <si>
    <t>Seleukos II. Kallinikos</t>
  </si>
  <si>
    <t>Caligula</t>
  </si>
  <si>
    <t>Römisches Reich</t>
  </si>
  <si>
    <t>Staat Israel</t>
  </si>
  <si>
    <t>Kambyses II.</t>
  </si>
  <si>
    <t>Seleukos III. Keraunos</t>
  </si>
  <si>
    <t>Claudius</t>
  </si>
  <si>
    <t>Karl der Große</t>
  </si>
  <si>
    <t>Antiochos III.</t>
  </si>
  <si>
    <t>Nero</t>
  </si>
  <si>
    <t>Weströmisches Reich</t>
  </si>
  <si>
    <t>Republik Indien</t>
  </si>
  <si>
    <t>Xerxes I.</t>
  </si>
  <si>
    <t>Galba</t>
  </si>
  <si>
    <t>Heiliges Römisches Reich</t>
  </si>
  <si>
    <t>Artaxerxes I.</t>
  </si>
  <si>
    <t>Vespasian</t>
  </si>
  <si>
    <t>Heinrich VI.</t>
  </si>
  <si>
    <t>United States of America</t>
  </si>
  <si>
    <t>Mohammed</t>
  </si>
  <si>
    <t>Titus</t>
  </si>
  <si>
    <t>Friedrich II.</t>
  </si>
  <si>
    <t>Europäische Union</t>
  </si>
  <si>
    <t>Islamische Expansion</t>
  </si>
  <si>
    <t>Domitian</t>
  </si>
  <si>
    <t>Umayyaden</t>
  </si>
  <si>
    <t>Nerva</t>
  </si>
  <si>
    <t>Abbasiden</t>
  </si>
  <si>
    <t>Napoleon</t>
  </si>
  <si>
    <t>Trajan</t>
  </si>
  <si>
    <t>Karl IV.</t>
  </si>
  <si>
    <t>Osmanisches Reich</t>
  </si>
  <si>
    <t>Hadrian</t>
  </si>
  <si>
    <t>Friedrich III.</t>
  </si>
  <si>
    <t>Antonius Pius</t>
  </si>
  <si>
    <t>Maximilian I.</t>
  </si>
  <si>
    <t>Mark Aurel</t>
  </si>
  <si>
    <t>Karl V.</t>
  </si>
  <si>
    <t>Makkabäer</t>
  </si>
  <si>
    <t>Stammbaum Jesu</t>
  </si>
  <si>
    <t>Commodus</t>
  </si>
  <si>
    <t>Hasmonäer</t>
  </si>
  <si>
    <t>Johannes der Täufer</t>
  </si>
  <si>
    <t>Siddhartha Gautama</t>
  </si>
  <si>
    <t>Augustinus von Hippo</t>
  </si>
  <si>
    <t>Septimus Severus</t>
  </si>
  <si>
    <t>Judas Makkabäus</t>
  </si>
  <si>
    <t>Josef</t>
  </si>
  <si>
    <t>Petrus</t>
  </si>
  <si>
    <t>Konfuzius</t>
  </si>
  <si>
    <t>Benedikt von Nursia</t>
  </si>
  <si>
    <t>Jonatan Aphus</t>
  </si>
  <si>
    <t>Jakob</t>
  </si>
  <si>
    <t>Jakobus</t>
  </si>
  <si>
    <t>Sokrates</t>
  </si>
  <si>
    <t>Pirminius</t>
  </si>
  <si>
    <t>Elagabal</t>
  </si>
  <si>
    <t>Mattan</t>
  </si>
  <si>
    <t>Johannes</t>
  </si>
  <si>
    <t>Platon</t>
  </si>
  <si>
    <t>Robert von Molesme</t>
  </si>
  <si>
    <t>Severus Alexander</t>
  </si>
  <si>
    <t>Eleasar</t>
  </si>
  <si>
    <t>Paulus</t>
  </si>
  <si>
    <t>Zenon von Kition</t>
  </si>
  <si>
    <t>Dominikus</t>
  </si>
  <si>
    <t>Valerian</t>
  </si>
  <si>
    <t>Eliud</t>
  </si>
  <si>
    <t>Archimedes</t>
  </si>
  <si>
    <t>Franz von Assisi</t>
  </si>
  <si>
    <t>Diokletian</t>
  </si>
  <si>
    <t>Alexander Jannäus</t>
  </si>
  <si>
    <t>Achim</t>
  </si>
  <si>
    <t>Christoph Kolumbus</t>
  </si>
  <si>
    <t>Ignatius von Loyola</t>
  </si>
  <si>
    <t>Salome Alexandra</t>
  </si>
  <si>
    <t>Zadok</t>
  </si>
  <si>
    <t>Leonardo da Vinci</t>
  </si>
  <si>
    <t>Martin Luther</t>
  </si>
  <si>
    <t>Ejakim</t>
  </si>
  <si>
    <t>Propheten</t>
  </si>
  <si>
    <t>Nikolaus Kopernikus</t>
  </si>
  <si>
    <t>Johannes Calvin</t>
  </si>
  <si>
    <t>Abihud</t>
  </si>
  <si>
    <t>Gottfried Wilhelm Leibniz</t>
  </si>
  <si>
    <t>Antigonos</t>
  </si>
  <si>
    <t>Serubbabel</t>
  </si>
  <si>
    <t>7</t>
  </si>
  <si>
    <t>Isaac Newton</t>
  </si>
  <si>
    <t>John Owen</t>
  </si>
  <si>
    <t>Aristobulos III</t>
  </si>
  <si>
    <t>Scheatiel</t>
  </si>
  <si>
    <t>62</t>
  </si>
  <si>
    <t>Johann Wolfgang von Goethe</t>
  </si>
  <si>
    <t>Philipp Jacob Spener</t>
  </si>
  <si>
    <t>Jojakim</t>
  </si>
  <si>
    <t>Friedrich Schiller</t>
  </si>
  <si>
    <t>Johann Sebastian Bach</t>
  </si>
  <si>
    <t>Josia</t>
  </si>
  <si>
    <t>Charles Darwin</t>
  </si>
  <si>
    <t>Nikolaus Ludwig von Zinzendorf</t>
  </si>
  <si>
    <t>Amon</t>
  </si>
  <si>
    <t>Maleachi</t>
  </si>
  <si>
    <t>Sigmund Freud</t>
  </si>
  <si>
    <t>Jonathan Edwards</t>
  </si>
  <si>
    <t>Manasse</t>
  </si>
  <si>
    <t>Sacharja</t>
  </si>
  <si>
    <t>Max Planck</t>
  </si>
  <si>
    <t>George Whitefield</t>
  </si>
  <si>
    <t>Esra</t>
  </si>
  <si>
    <t>Hiskia</t>
  </si>
  <si>
    <t>Haggai</t>
  </si>
  <si>
    <t>Albert Einstein</t>
  </si>
  <si>
    <t>John Wesley</t>
  </si>
  <si>
    <t>Nehemia</t>
  </si>
  <si>
    <t>Ahasja</t>
  </si>
  <si>
    <t>Hesekiel</t>
  </si>
  <si>
    <t>William Wilberforce</t>
  </si>
  <si>
    <t>Esther</t>
  </si>
  <si>
    <t>Jotam</t>
  </si>
  <si>
    <t>Daniel</t>
  </si>
  <si>
    <t>Søren Kierkegaard</t>
  </si>
  <si>
    <t>Usija</t>
  </si>
  <si>
    <t>Habakuk</t>
  </si>
  <si>
    <t>John Nelson Darby</t>
  </si>
  <si>
    <t>Amazja</t>
  </si>
  <si>
    <t>Jeremia</t>
  </si>
  <si>
    <t>Charles Haddon Spurgeon</t>
  </si>
  <si>
    <t>Könige Südreich</t>
  </si>
  <si>
    <t>Joasch</t>
  </si>
  <si>
    <t>Zephanja</t>
  </si>
  <si>
    <t>Hudson Taylor</t>
  </si>
  <si>
    <t xml:space="preserve">Zedekia </t>
  </si>
  <si>
    <t>Athalia</t>
  </si>
  <si>
    <t>Nahum</t>
  </si>
  <si>
    <t>Oswald Chambers</t>
  </si>
  <si>
    <t xml:space="preserve">Jojachin </t>
  </si>
  <si>
    <t>Jesaja</t>
  </si>
  <si>
    <t>Sundar Singh</t>
  </si>
  <si>
    <t xml:space="preserve">Joahas </t>
  </si>
  <si>
    <t>Joram</t>
  </si>
  <si>
    <t>Micha</t>
  </si>
  <si>
    <t>Dietrich Bonhoeffer</t>
  </si>
  <si>
    <t>Joschafat</t>
  </si>
  <si>
    <t>Hosea</t>
  </si>
  <si>
    <t>C. S. Lewis</t>
  </si>
  <si>
    <t>Asa</t>
  </si>
  <si>
    <t>Amos</t>
  </si>
  <si>
    <t>Watchman Nee</t>
  </si>
  <si>
    <t>Könige Nordreich</t>
  </si>
  <si>
    <t>Jona</t>
  </si>
  <si>
    <t>Rehabeam</t>
  </si>
  <si>
    <t>Joel</t>
  </si>
  <si>
    <t>Pekach</t>
  </si>
  <si>
    <t>Salomo</t>
  </si>
  <si>
    <t>Obadja</t>
  </si>
  <si>
    <t>Pekachja</t>
  </si>
  <si>
    <t>David</t>
  </si>
  <si>
    <t>Elisa</t>
  </si>
  <si>
    <t>Menahem</t>
  </si>
  <si>
    <t>Isai</t>
  </si>
  <si>
    <t>Elia</t>
  </si>
  <si>
    <t>Schallum</t>
  </si>
  <si>
    <t>Obed</t>
  </si>
  <si>
    <t>Boas</t>
  </si>
  <si>
    <t>Josua</t>
  </si>
  <si>
    <t>Jerobeam II</t>
  </si>
  <si>
    <t>Salmon</t>
  </si>
  <si>
    <t>Mose</t>
  </si>
  <si>
    <t>Nachshon</t>
  </si>
  <si>
    <t>Joahas</t>
  </si>
  <si>
    <t>Amminadab</t>
  </si>
  <si>
    <t>Jehu</t>
  </si>
  <si>
    <t>Ram</t>
  </si>
  <si>
    <t>Hezron</t>
  </si>
  <si>
    <t>Perez</t>
  </si>
  <si>
    <t>Ahab</t>
  </si>
  <si>
    <t>Juda</t>
  </si>
  <si>
    <t>Omri</t>
  </si>
  <si>
    <t>Ela</t>
  </si>
  <si>
    <t>Isaak</t>
  </si>
  <si>
    <t>Bascha</t>
  </si>
  <si>
    <t>Abraham</t>
  </si>
  <si>
    <t>Nadab</t>
  </si>
  <si>
    <t>Terach</t>
  </si>
  <si>
    <t>Jerobeam I</t>
  </si>
  <si>
    <t>Nahor</t>
  </si>
  <si>
    <t>Serug</t>
  </si>
  <si>
    <t>Regu</t>
  </si>
  <si>
    <t>Peleg</t>
  </si>
  <si>
    <t>Saul</t>
  </si>
  <si>
    <t>Heber</t>
  </si>
  <si>
    <t>Samuel</t>
  </si>
  <si>
    <t>Schelach</t>
  </si>
  <si>
    <t>Eli</t>
  </si>
  <si>
    <t>Arpakschad</t>
  </si>
  <si>
    <t>Simson</t>
  </si>
  <si>
    <t>Sem</t>
  </si>
  <si>
    <t>Abdon</t>
  </si>
  <si>
    <t>Noah</t>
  </si>
  <si>
    <t>Elon</t>
  </si>
  <si>
    <t>Lamech</t>
  </si>
  <si>
    <t>Ibzan</t>
  </si>
  <si>
    <t>Methusalah</t>
  </si>
  <si>
    <t>Jeftah</t>
  </si>
  <si>
    <t>Henoch</t>
  </si>
  <si>
    <t>Jair</t>
  </si>
  <si>
    <t>Jered</t>
  </si>
  <si>
    <t>Tola</t>
  </si>
  <si>
    <t>Mahalael</t>
  </si>
  <si>
    <t>Abimelech</t>
  </si>
  <si>
    <t>Kenan</t>
  </si>
  <si>
    <t>Gideon</t>
  </si>
  <si>
    <t>Enosch</t>
  </si>
  <si>
    <t>Debora</t>
  </si>
  <si>
    <t>Set</t>
  </si>
  <si>
    <t>Ehud</t>
  </si>
  <si>
    <t>Adam</t>
  </si>
  <si>
    <t>Otniel</t>
  </si>
  <si>
    <t>Aristoteles</t>
  </si>
  <si>
    <t>Konstantinische Wende</t>
  </si>
  <si>
    <t>Evolutionstheorie</t>
  </si>
  <si>
    <t>Psychoanalyse</t>
  </si>
  <si>
    <t>Entdeckung Amerikas</t>
  </si>
  <si>
    <t>Relativitätstheorie</t>
  </si>
  <si>
    <t>Jesus Christus</t>
  </si>
  <si>
    <t>Adolf Hitler</t>
  </si>
  <si>
    <t>Zeit des Glaubens</t>
  </si>
  <si>
    <t>Industrielle Revolution</t>
  </si>
  <si>
    <t>Digitale Revolution</t>
  </si>
  <si>
    <t>BibleTimeTable</t>
  </si>
  <si>
    <t>Grüne Revolution</t>
  </si>
  <si>
    <t>Penicillin</t>
  </si>
  <si>
    <t>Kontrazeptiva</t>
  </si>
  <si>
    <t>Zerstörung Nordreich</t>
  </si>
  <si>
    <t>Paul Gerhardt</t>
  </si>
  <si>
    <t>t</t>
  </si>
  <si>
    <t>Apostel</t>
  </si>
  <si>
    <t>r</t>
  </si>
  <si>
    <t>Levi</t>
  </si>
  <si>
    <t>Kehath</t>
  </si>
  <si>
    <t>Amram</t>
  </si>
  <si>
    <t>Benjamin</t>
  </si>
  <si>
    <t>Ruben</t>
  </si>
  <si>
    <t>Dan</t>
  </si>
  <si>
    <t>Naphtali</t>
  </si>
  <si>
    <t>Gad</t>
  </si>
  <si>
    <t>Aser</t>
  </si>
  <si>
    <t>Issaschar</t>
  </si>
  <si>
    <t>Simeon</t>
  </si>
  <si>
    <t>Sebulon</t>
  </si>
  <si>
    <t>Simri</t>
  </si>
  <si>
    <t>Joas</t>
  </si>
  <si>
    <t>Ahasia</t>
  </si>
  <si>
    <t>Abijam</t>
  </si>
  <si>
    <t>Ahas</t>
  </si>
  <si>
    <t>Stammväter</t>
  </si>
  <si>
    <t>NoahArche.png</t>
  </si>
  <si>
    <t>AbrahamBund.gif</t>
  </si>
  <si>
    <t>Name</t>
  </si>
  <si>
    <t>Left</t>
  </si>
  <si>
    <t>Top</t>
  </si>
  <si>
    <t>Hight</t>
  </si>
  <si>
    <t>10Gebote.png</t>
  </si>
  <si>
    <t>Bundeslade.png</t>
  </si>
  <si>
    <t>TempelSalomo.png</t>
  </si>
  <si>
    <t>-586ZerstörungJerusalems.jpg</t>
  </si>
  <si>
    <t>IsenheimerAltar.png</t>
  </si>
  <si>
    <t>BonhoefferDietrich.jpg</t>
  </si>
  <si>
    <t>12_Tribes_of_Israel_Map.svg</t>
  </si>
  <si>
    <t>Kingdoms_of_Israel_and_Judah_map_830.svg</t>
  </si>
  <si>
    <t>Kingdom_of_Israel_1020_map.svg</t>
  </si>
  <si>
    <t>Karte_Sinai_Exodus.png</t>
  </si>
  <si>
    <t>Paul_the_Apostle,_first_missionary_journey.svg</t>
  </si>
  <si>
    <t>Paul_the_Apostle,_second_missionary_journey.svg</t>
  </si>
  <si>
    <t>Paul_the_Apostle,_third_missionary_journey.svg</t>
  </si>
  <si>
    <t>Paul_the_Apostle,_fourth_missionary_journey_(Rome).svg</t>
  </si>
  <si>
    <t>Alter_Orient_2400BC.svg</t>
  </si>
  <si>
    <t>Alter_Orient_2300BC.svg</t>
  </si>
  <si>
    <t>Alter_Orient_2200BC.svg</t>
  </si>
  <si>
    <t>Alter_Orient_2100BC.svg</t>
  </si>
  <si>
    <t>Alter_Orient_2000BC.svg</t>
  </si>
  <si>
    <t>Alter_Orient_1900BC.svg</t>
  </si>
  <si>
    <t>Alter_Orient_1800BC.svg</t>
  </si>
  <si>
    <t>Alter_Orient_1700BC.svg</t>
  </si>
  <si>
    <t>Alter_Orient_1600BC.svg</t>
  </si>
  <si>
    <t>Alter_Orient_1500BC.svg</t>
  </si>
  <si>
    <t>Alter_Orient_1400BC.svg</t>
  </si>
  <si>
    <t>Alter_Orient_1300BC.svg</t>
  </si>
  <si>
    <t>Alter_Orient_1200BC.svg</t>
  </si>
  <si>
    <t>Alter_Orient_1100BC.svg</t>
  </si>
  <si>
    <t>Alter_Orient_1000BC.svg</t>
  </si>
  <si>
    <t>Alter_Orient_0900BC.svg</t>
  </si>
  <si>
    <t>Alter_Orient_0800BC.svg</t>
  </si>
  <si>
    <t>Alter_Orient_0700BC.svg</t>
  </si>
  <si>
    <t>Alter_Orient_0600BC.svg</t>
  </si>
  <si>
    <t>Alter_Orient_0500BC.svg</t>
  </si>
  <si>
    <t>Alter_Orient_0400BC.svg</t>
  </si>
  <si>
    <t>Alter_Orient_0300BC.svg</t>
  </si>
  <si>
    <t>Alter_Orient_0200BC.svg</t>
  </si>
  <si>
    <t>Alter_Orient_0100BC.svg</t>
  </si>
  <si>
    <t>Alter_Orient_0001AD.svg</t>
  </si>
  <si>
    <t>Alter_Orient_0100AD.svg</t>
  </si>
  <si>
    <t>Alter_Orient_0200AD.svg</t>
  </si>
  <si>
    <t>Alter_Orient_0300AD.svg</t>
  </si>
  <si>
    <t>Alter_Orient_0400AD.svg</t>
  </si>
  <si>
    <t>Alter_Orient_0500AD.svg</t>
  </si>
  <si>
    <t>Alter_Orient_0600AD.svg</t>
  </si>
  <si>
    <t>Solar_System_true_color.png</t>
  </si>
  <si>
    <t>Kyros II.</t>
  </si>
  <si>
    <t>Darius I.</t>
  </si>
  <si>
    <t>06.04.32</t>
  </si>
  <si>
    <t>Ri 3,30</t>
  </si>
  <si>
    <t>Ri 3,14</t>
  </si>
  <si>
    <t>Ri 3,8</t>
  </si>
  <si>
    <t>Ri 3,11</t>
  </si>
  <si>
    <t>Ri 5,31</t>
  </si>
  <si>
    <t>Ri 4,3</t>
  </si>
  <si>
    <t>Ri 6,1</t>
  </si>
  <si>
    <t>Ri 8,28</t>
  </si>
  <si>
    <t>1Mo 5,3-5</t>
  </si>
  <si>
    <t>1Mo 5,6-8</t>
  </si>
  <si>
    <t>1Mo 5,9-11</t>
  </si>
  <si>
    <t>1Mo 5,12-14</t>
  </si>
  <si>
    <t>1Mo 5,15-17</t>
  </si>
  <si>
    <t>1Mo 5,18-20</t>
  </si>
  <si>
    <t>1Mo 5,25-27</t>
  </si>
  <si>
    <t>1Mo 5,21-24</t>
  </si>
  <si>
    <t>1Mo 5,32</t>
  </si>
  <si>
    <t>1Mo 5,28-31</t>
  </si>
  <si>
    <t>1Mo 9,28-29</t>
  </si>
  <si>
    <t>1Mo 11,10-11</t>
  </si>
  <si>
    <t>1Mo 11,12-13</t>
  </si>
  <si>
    <t>1Mo 11,14-15</t>
  </si>
  <si>
    <t>1Mo 11,16-17</t>
  </si>
  <si>
    <t>1Mo 11,18-19</t>
  </si>
  <si>
    <t>1Mo 11,20-21</t>
  </si>
  <si>
    <t>1Mo 11,22-23</t>
  </si>
  <si>
    <t>1Mo 11,24-25</t>
  </si>
  <si>
    <t>1Mo 11,26</t>
  </si>
  <si>
    <t>1Mo 21,5</t>
  </si>
  <si>
    <t>1Mo 16,16</t>
  </si>
  <si>
    <t>1Mo 25,20</t>
  </si>
  <si>
    <t>1Mo 25,26</t>
  </si>
  <si>
    <t>Sarah</t>
  </si>
  <si>
    <t>Ismael</t>
  </si>
  <si>
    <t>1Mo 17,17</t>
  </si>
  <si>
    <t>1Mo 23,1-2</t>
  </si>
  <si>
    <t>1Mo 11,32</t>
  </si>
  <si>
    <t>1Mo 25,7</t>
  </si>
  <si>
    <t>Esau</t>
  </si>
  <si>
    <t>1Mo 25,17</t>
  </si>
  <si>
    <t>2Mo 7,7</t>
  </si>
  <si>
    <t>Apg 7,30</t>
  </si>
  <si>
    <t>Apg 7,23</t>
  </si>
  <si>
    <t>5Mo 34,7</t>
  </si>
  <si>
    <t>Jos 14,7</t>
  </si>
  <si>
    <t>Kaleb</t>
  </si>
  <si>
    <t>Sexuelle Revolution</t>
  </si>
  <si>
    <t>Babylonische Gefangenschaft</t>
  </si>
  <si>
    <t>1. Wegführung</t>
  </si>
  <si>
    <t>2. Wegführung</t>
  </si>
  <si>
    <t>3. Wegführung</t>
  </si>
  <si>
    <t>4. Wegführung</t>
  </si>
  <si>
    <t>Assyrische Gefangenschaft</t>
  </si>
  <si>
    <t>10.03.-445</t>
  </si>
  <si>
    <t>173.880 Tage = 476 Jahre 24 Tage</t>
  </si>
  <si>
    <t>1. 70 Jahrwochen = 505 - 15 Jahre des Ungehorsams</t>
  </si>
  <si>
    <t>2. 70 Jahrwochen = 604 - 114 des Ungehorsams</t>
  </si>
  <si>
    <t>3. 70 Jahrwochen = 557 - 67 Jahre babylonische Gefangenschaft</t>
  </si>
  <si>
    <t>480 Jahre = 594 - 114 des Ungehorsams</t>
  </si>
  <si>
    <t>Ri 9,22</t>
  </si>
  <si>
    <t>Ri 10,1-2</t>
  </si>
  <si>
    <t>Ri 10,3</t>
  </si>
  <si>
    <t>Ri 10,7-9</t>
  </si>
  <si>
    <t>Ri 12,7</t>
  </si>
  <si>
    <t>Ri 12,8-9</t>
  </si>
  <si>
    <t>Ri 12,11</t>
  </si>
  <si>
    <t>Ri 12,13-14</t>
  </si>
  <si>
    <t>Ri 13,1</t>
  </si>
  <si>
    <t>Ri 15,20</t>
  </si>
  <si>
    <t>1Sam 4,18</t>
  </si>
  <si>
    <t>Apg 13,21</t>
  </si>
  <si>
    <t>1Kö 11,42</t>
  </si>
  <si>
    <t>1Kö 14,21</t>
  </si>
  <si>
    <t>1Kö 14,20</t>
  </si>
  <si>
    <t>1Kö 15,1-2</t>
  </si>
  <si>
    <t>TBJ</t>
  </si>
  <si>
    <t>assyr. Gefangenschaft</t>
  </si>
  <si>
    <t>babylon. Gefangenschaft</t>
  </si>
  <si>
    <t>1Kö 15,9-10</t>
  </si>
  <si>
    <t>1Kö 22,41-42</t>
  </si>
  <si>
    <t>2Kö 8,16-17</t>
  </si>
  <si>
    <t>2Kö 8,25-26</t>
  </si>
  <si>
    <t>2Kö 11,1-3</t>
  </si>
  <si>
    <t>2Kö 12,1-2</t>
  </si>
  <si>
    <t>2Kö 14,1-2</t>
  </si>
  <si>
    <t>2Kö 15,1-2</t>
  </si>
  <si>
    <t>2Kö 15,32-33</t>
  </si>
  <si>
    <t>2Kö 16,1-2</t>
  </si>
  <si>
    <t>2Kö 18,1-2</t>
  </si>
  <si>
    <t>2Kö 21,1</t>
  </si>
  <si>
    <t>2Kö 21,19</t>
  </si>
  <si>
    <t>2Kö 22,1</t>
  </si>
  <si>
    <t>2Kö 23,31</t>
  </si>
  <si>
    <t>2Kö 23,36</t>
  </si>
  <si>
    <t>1Kö 15,25</t>
  </si>
  <si>
    <t>1Kö 15,33</t>
  </si>
  <si>
    <t>1Kö 16,8</t>
  </si>
  <si>
    <t>1Kö 16,15</t>
  </si>
  <si>
    <t>1Kö 16,21-23</t>
  </si>
  <si>
    <t>1Kö 16,29</t>
  </si>
  <si>
    <t>1Kö 22,52</t>
  </si>
  <si>
    <t>2Kö 3,1</t>
  </si>
  <si>
    <t>2Kö 10,36</t>
  </si>
  <si>
    <t>2Kö 13,1</t>
  </si>
  <si>
    <t>2Kö 13,10</t>
  </si>
  <si>
    <t>2Kö 14,23</t>
  </si>
  <si>
    <t>2Kö 15,8</t>
  </si>
  <si>
    <t>2Kö 15,13</t>
  </si>
  <si>
    <t>2Kö 15,17</t>
  </si>
  <si>
    <t>2Kö 15,23</t>
  </si>
  <si>
    <t>2Kö 15,27</t>
  </si>
  <si>
    <t>2Kö 17,1</t>
  </si>
  <si>
    <t>2Kö 24,8</t>
  </si>
  <si>
    <t>2Kö 24,18</t>
  </si>
  <si>
    <t>Jer 52,30</t>
  </si>
  <si>
    <t>Dan 1,1</t>
  </si>
  <si>
    <t>2Kö 24,12</t>
  </si>
  <si>
    <t>2Kö 25,3</t>
  </si>
  <si>
    <t>Rut 4,18</t>
  </si>
  <si>
    <t>Rut 4,22</t>
  </si>
  <si>
    <t>Rut 4,21</t>
  </si>
  <si>
    <t>Rut 4,20</t>
  </si>
  <si>
    <t>Rut 4,19</t>
  </si>
  <si>
    <t>2Sam 5,4-5</t>
  </si>
  <si>
    <t>Mt 1,3</t>
  </si>
  <si>
    <t>Mt 1,4</t>
  </si>
  <si>
    <t>Mt 1,5</t>
  </si>
  <si>
    <t>Mt 1,6</t>
  </si>
  <si>
    <t>Mt 1,7</t>
  </si>
  <si>
    <t>Mt 1,8</t>
  </si>
  <si>
    <t>Mt 1,9</t>
  </si>
  <si>
    <t>Mt 1,10</t>
  </si>
  <si>
    <t>Mt 1,11</t>
  </si>
  <si>
    <t>Mt 1,12</t>
  </si>
  <si>
    <t>Mt 1,13</t>
  </si>
  <si>
    <t>Azor</t>
  </si>
  <si>
    <t>Mt 1,14</t>
  </si>
  <si>
    <t>Mt 1,15</t>
  </si>
  <si>
    <t>Mt 1,16</t>
  </si>
  <si>
    <t>Johannes Hyrkanos I.</t>
  </si>
  <si>
    <t>Aristobulos I.</t>
  </si>
  <si>
    <t>Aristobulos II.</t>
  </si>
  <si>
    <t>Johannes Hyrkanos II.</t>
  </si>
  <si>
    <t>Simon Makkabäus</t>
  </si>
  <si>
    <t>Herodes d. Große</t>
  </si>
  <si>
    <t>Caracalla</t>
  </si>
  <si>
    <t>Konstantin I.</t>
  </si>
  <si>
    <t>taberrnacle-layout.png</t>
  </si>
  <si>
    <t>Mahatma Gandhi</t>
  </si>
  <si>
    <t>Mao Zedong</t>
  </si>
  <si>
    <t>Josef Stalin</t>
  </si>
  <si>
    <t>Friedrich I.</t>
  </si>
  <si>
    <t>Byzantinisches Reich</t>
  </si>
  <si>
    <t>Medo-Persisches Reich</t>
  </si>
  <si>
    <t>Gobryas I.</t>
  </si>
  <si>
    <t>Salmanassar V.</t>
  </si>
  <si>
    <t>Frauenbewegung</t>
  </si>
  <si>
    <t>1Mo 35,18</t>
  </si>
  <si>
    <t>1Mo 30,17-18</t>
  </si>
  <si>
    <t>1Mo 30,23-24</t>
  </si>
  <si>
    <t>1Mo 35,28-29</t>
  </si>
  <si>
    <t>1Mo 29,32</t>
  </si>
  <si>
    <t>1Mo 30,19-20</t>
  </si>
  <si>
    <t>1Mo 30,10-11</t>
  </si>
  <si>
    <t>1Mo 30,7-8</t>
  </si>
  <si>
    <t>1Mo 30,5-6</t>
  </si>
  <si>
    <t>1Mo 29,35</t>
  </si>
  <si>
    <t>1Mo 29,34</t>
  </si>
  <si>
    <t>1Mo 29,33</t>
  </si>
  <si>
    <t>1Mo 30,12-13</t>
  </si>
  <si>
    <t>religions-10-00198-g009.png</t>
  </si>
  <si>
    <t>religions-10-00198-g010.png</t>
  </si>
  <si>
    <t>König Israels, politischer Führer, dem HErrn ungehoram, Geburt|Regierungzeit</t>
  </si>
  <si>
    <t>Stammbaum Jesu, König Judas, dem HErrn gehorsam, Geburt|Regierungszeit</t>
  </si>
  <si>
    <t>Philosoph, Wissenschaftler, Entdecker, Dichter, Musiker, Geburt|Wirkungszeit</t>
  </si>
  <si>
    <t>Reich</t>
  </si>
  <si>
    <t>Kaiser, König, Geburt|Regierungszeit</t>
  </si>
  <si>
    <t>Reich Israel, Staat Israel</t>
  </si>
  <si>
    <t>Richter, König Israels, dem HErrn gehorsam, Geburt|Wirkungszeit</t>
  </si>
  <si>
    <t>geistliche Person, Prophet, Apostel, Geburt|Wirkungszeit</t>
  </si>
  <si>
    <t xml:space="preserve">verheißener Zeitraum, erfüllte Verheißung </t>
  </si>
  <si>
    <t>nichtchristl. Reich, Staat</t>
  </si>
  <si>
    <t>Person nichtchristl. Religion, Ideologie, nichtchristl. Politiker, Geburt|Wirkungszeit</t>
  </si>
  <si>
    <t>Legende</t>
  </si>
  <si>
    <t>nur in Stammbaum Jesu erwähnte Person, Geburts-/Todesjahr unbekannt</t>
  </si>
  <si>
    <t>Ägypen, Altes Reich</t>
  </si>
  <si>
    <t>wichtiger Zeitraum, Ereignis</t>
  </si>
  <si>
    <t>Entdeckung, Erfindung</t>
  </si>
  <si>
    <t>sonstige Person, Geburts-/Todesjahr unbekannt</t>
  </si>
  <si>
    <t>bibletimeline.de</t>
  </si>
  <si>
    <t>Jos 14,10</t>
  </si>
  <si>
    <t>1Mo 38,29</t>
  </si>
  <si>
    <t>Dan 9,24-27</t>
  </si>
  <si>
    <t>Hiob</t>
  </si>
  <si>
    <t>The_Blue_Marble.png</t>
  </si>
  <si>
    <t>Etemenanki.png</t>
  </si>
  <si>
    <t>ESO_-_Milky_Way.png</t>
  </si>
  <si>
    <t>Whole_world_-_land_and_oceans.png</t>
  </si>
  <si>
    <t>Map_of_Israel,_neighbours_and_occupied_territories.emf</t>
  </si>
  <si>
    <t>Physical_world.svg</t>
  </si>
  <si>
    <t>Daniel_01.svg</t>
  </si>
  <si>
    <t>Morgenländisches Schisma</t>
  </si>
  <si>
    <t>1. - 7. Kreuzzug</t>
  </si>
  <si>
    <t>Bernhard von Clairvaux</t>
  </si>
  <si>
    <t>Hildegard von Bingen</t>
  </si>
  <si>
    <t>Galileo Galilei</t>
  </si>
  <si>
    <t>1. Konzil v. Konstantinopel</t>
  </si>
  <si>
    <t>1. Konzil v. Nicäa</t>
  </si>
  <si>
    <t>1. British Empire</t>
  </si>
  <si>
    <t>2. British Empire</t>
  </si>
  <si>
    <t>3. British Empire</t>
  </si>
  <si>
    <t>Spanisches Kolonialreich</t>
  </si>
  <si>
    <t>Maria</t>
  </si>
  <si>
    <t>Mattat</t>
  </si>
  <si>
    <t>Melchi</t>
  </si>
  <si>
    <t>Jannai</t>
  </si>
  <si>
    <t>Mattitja</t>
  </si>
  <si>
    <t>Hesli</t>
  </si>
  <si>
    <t>Mahat</t>
  </si>
  <si>
    <t>Schimi</t>
  </si>
  <si>
    <t>Josech</t>
  </si>
  <si>
    <t>Joda</t>
  </si>
  <si>
    <t>Johanan</t>
  </si>
  <si>
    <t>Neri</t>
  </si>
  <si>
    <t>Elmadam</t>
  </si>
  <si>
    <t>Elieser</t>
  </si>
  <si>
    <t>Jorim</t>
  </si>
  <si>
    <t>Jonam</t>
  </si>
  <si>
    <t>Eljakim</t>
  </si>
  <si>
    <t>Mattata</t>
  </si>
  <si>
    <t>Admin</t>
  </si>
  <si>
    <t>Schealtiel</t>
  </si>
  <si>
    <t>Addi</t>
  </si>
  <si>
    <t>Kosam</t>
  </si>
  <si>
    <t>Joschua</t>
  </si>
  <si>
    <t>Melea</t>
  </si>
  <si>
    <t>Menna</t>
  </si>
  <si>
    <t>Nathan</t>
  </si>
  <si>
    <t>Arni</t>
  </si>
  <si>
    <t>Naggai</t>
  </si>
  <si>
    <t>Resa</t>
  </si>
  <si>
    <t>Er</t>
  </si>
  <si>
    <t>Lk 3,23</t>
  </si>
  <si>
    <t>Lk 3,24</t>
  </si>
  <si>
    <t>Lk 3,25</t>
  </si>
  <si>
    <t>Lk 3,26</t>
  </si>
  <si>
    <t>Lk 3,27</t>
  </si>
  <si>
    <t>Lk 3,28</t>
  </si>
  <si>
    <t>Lk 3,29</t>
  </si>
  <si>
    <t>Lk 3,30</t>
  </si>
  <si>
    <t>Lk 3,31</t>
  </si>
  <si>
    <t>Lk 3,33</t>
  </si>
  <si>
    <t>Lk 3,36</t>
  </si>
  <si>
    <t>Kopernikanische Wende</t>
  </si>
  <si>
    <t>AmenhemetIII.png</t>
  </si>
  <si>
    <t>GPH_3D_Plateau_2011-11-28_wip_009.jpg</t>
  </si>
  <si>
    <t>Joseph.png</t>
  </si>
  <si>
    <t>Jerusalem_from_mt_olives.jpg</t>
  </si>
  <si>
    <t>petersdom_petersplatz.jpg</t>
  </si>
  <si>
    <t>Colosseum-Ancient-Rome-PNG-Picture.png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</si>
</sst>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00000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4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1A7D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Up">
        <fgColor theme="0" tint="-0.34998626667073579"/>
        <bgColor theme="7" tint="0.59999389629810485"/>
      </patternFill>
    </fill>
    <fill>
      <patternFill patternType="darkUp">
        <fgColor theme="0" tint="-0.34998626667073579"/>
        <bgColor theme="7" tint="0.39997558519241921"/>
      </patternFill>
    </fill>
    <fill>
      <patternFill patternType="solid">
        <fgColor theme="7" tint="0.79998168889431442"/>
        <bgColor indexed="64"/>
      </patternFill>
    </fill>
    <fill>
      <patternFill patternType="darkUp">
        <fgColor theme="0" tint="-0.34998626667073579"/>
        <bgColor theme="5" tint="0.39994506668294322"/>
      </patternFill>
    </fill>
    <fill>
      <patternFill patternType="darkUp">
        <fgColor theme="0" tint="-0.34998626667073579"/>
        <bgColor theme="5" tint="0.59996337778862885"/>
      </patternFill>
    </fill>
    <fill>
      <patternFill patternType="darkUp">
        <fgColor theme="0" tint="-0.34998626667073579"/>
        <bgColor theme="7" tint="0.59996337778862885"/>
      </patternFill>
    </fill>
    <fill>
      <patternFill patternType="solid">
        <fgColor rgb="FFECC6E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NumberFormat="1" applyFill="1" applyBorder="1" applyAlignment="1">
      <alignment textRotation="45"/>
    </xf>
    <xf numFmtId="0" fontId="0" fillId="0" borderId="0" xfId="0" applyNumberFormat="1" applyFill="1" applyBorder="1" applyAlignment="1">
      <alignment horizontal="center" textRotation="45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/>
    <xf numFmtId="0" fontId="0" fillId="2" borderId="0" xfId="0" applyNumberFormat="1" applyFill="1" applyBorder="1"/>
    <xf numFmtId="0" fontId="0" fillId="2" borderId="1" xfId="0" applyNumberFormat="1" applyFill="1" applyBorder="1"/>
    <xf numFmtId="0" fontId="0" fillId="2" borderId="2" xfId="0" applyNumberFormat="1" applyFill="1" applyBorder="1"/>
    <xf numFmtId="0" fontId="3" fillId="0" borderId="0" xfId="0" applyNumberFormat="1" applyFont="1" applyFill="1" applyBorder="1"/>
    <xf numFmtId="0" fontId="0" fillId="3" borderId="0" xfId="0" applyNumberFormat="1" applyFill="1" applyBorder="1"/>
    <xf numFmtId="0" fontId="0" fillId="3" borderId="1" xfId="0" applyNumberFormat="1" applyFill="1" applyBorder="1"/>
    <xf numFmtId="0" fontId="0" fillId="3" borderId="2" xfId="0" applyNumberFormat="1" applyFill="1" applyBorder="1"/>
    <xf numFmtId="0" fontId="4" fillId="0" borderId="0" xfId="0" applyNumberFormat="1" applyFont="1" applyFill="1" applyBorder="1"/>
    <xf numFmtId="0" fontId="0" fillId="4" borderId="0" xfId="0" applyNumberFormat="1" applyFill="1" applyBorder="1"/>
    <xf numFmtId="0" fontId="0" fillId="4" borderId="1" xfId="0" applyNumberFormat="1" applyFill="1" applyBorder="1"/>
    <xf numFmtId="0" fontId="0" fillId="4" borderId="2" xfId="0" applyNumberFormat="1" applyFill="1" applyBorder="1"/>
    <xf numFmtId="0" fontId="0" fillId="5" borderId="0" xfId="0" applyNumberFormat="1" applyFill="1" applyBorder="1"/>
    <xf numFmtId="0" fontId="0" fillId="5" borderId="1" xfId="0" applyNumberFormat="1" applyFill="1" applyBorder="1"/>
    <xf numFmtId="0" fontId="0" fillId="5" borderId="2" xfId="0" applyNumberFormat="1" applyFill="1" applyBorder="1"/>
    <xf numFmtId="0" fontId="0" fillId="6" borderId="0" xfId="0" applyNumberFormat="1" applyFill="1" applyBorder="1"/>
    <xf numFmtId="0" fontId="0" fillId="6" borderId="1" xfId="0" applyNumberFormat="1" applyFill="1" applyBorder="1"/>
    <xf numFmtId="0" fontId="0" fillId="6" borderId="3" xfId="0" applyNumberFormat="1" applyFill="1" applyBorder="1"/>
    <xf numFmtId="0" fontId="4" fillId="0" borderId="4" xfId="0" applyNumberFormat="1" applyFont="1" applyFill="1" applyBorder="1"/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5" fillId="0" borderId="0" xfId="0" applyNumberFormat="1" applyFont="1" applyFill="1" applyBorder="1"/>
    <xf numFmtId="0" fontId="4" fillId="0" borderId="3" xfId="0" applyNumberFormat="1" applyFont="1" applyFill="1" applyBorder="1"/>
    <xf numFmtId="0" fontId="5" fillId="0" borderId="0" xfId="0" applyNumberFormat="1" applyFont="1" applyFill="1"/>
    <xf numFmtId="0" fontId="0" fillId="0" borderId="4" xfId="0" applyNumberFormat="1" applyFill="1" applyBorder="1"/>
    <xf numFmtId="0" fontId="0" fillId="0" borderId="1" xfId="0" applyNumberFormat="1" applyFill="1" applyBorder="1"/>
    <xf numFmtId="0" fontId="0" fillId="0" borderId="3" xfId="0" applyNumberFormat="1" applyFill="1" applyBorder="1"/>
    <xf numFmtId="0" fontId="0" fillId="0" borderId="1" xfId="0" applyNumberFormat="1" applyBorder="1"/>
    <xf numFmtId="0" fontId="4" fillId="7" borderId="4" xfId="0" applyNumberFormat="1" applyFont="1" applyFill="1" applyBorder="1"/>
    <xf numFmtId="0" fontId="4" fillId="7" borderId="1" xfId="0" applyNumberFormat="1" applyFont="1" applyFill="1" applyBorder="1"/>
    <xf numFmtId="0" fontId="4" fillId="7" borderId="3" xfId="0" applyNumberFormat="1" applyFont="1" applyFill="1" applyBorder="1"/>
    <xf numFmtId="0" fontId="0" fillId="7" borderId="1" xfId="0" applyNumberFormat="1" applyFill="1" applyBorder="1"/>
    <xf numFmtId="0" fontId="0" fillId="7" borderId="3" xfId="0" applyNumberFormat="1" applyFill="1" applyBorder="1"/>
    <xf numFmtId="0" fontId="0" fillId="7" borderId="4" xfId="0" applyNumberFormat="1" applyFill="1" applyBorder="1"/>
    <xf numFmtId="0" fontId="3" fillId="0" borderId="0" xfId="0" applyNumberFormat="1" applyFont="1" applyFill="1"/>
    <xf numFmtId="0" fontId="0" fillId="7" borderId="1" xfId="0" applyNumberFormat="1" applyFont="1" applyFill="1" applyBorder="1"/>
    <xf numFmtId="0" fontId="0" fillId="7" borderId="3" xfId="0" applyNumberFormat="1" applyFont="1" applyFill="1" applyBorder="1"/>
    <xf numFmtId="0" fontId="0" fillId="0" borderId="0" xfId="0" applyNumberFormat="1" applyFont="1" applyFill="1" applyBorder="1"/>
    <xf numFmtId="0" fontId="4" fillId="8" borderId="1" xfId="0" applyNumberFormat="1" applyFont="1" applyFill="1" applyBorder="1"/>
    <xf numFmtId="0" fontId="4" fillId="8" borderId="3" xfId="0" applyNumberFormat="1" applyFont="1" applyFill="1" applyBorder="1"/>
    <xf numFmtId="0" fontId="4" fillId="0" borderId="0" xfId="0" applyNumberFormat="1" applyFont="1"/>
    <xf numFmtId="0" fontId="4" fillId="0" borderId="0" xfId="0" applyNumberFormat="1" applyFont="1" applyFill="1"/>
    <xf numFmtId="0" fontId="4" fillId="9" borderId="4" xfId="0" applyNumberFormat="1" applyFont="1" applyFill="1" applyBorder="1"/>
    <xf numFmtId="0" fontId="0" fillId="0" borderId="0" xfId="0" applyFont="1"/>
    <xf numFmtId="0" fontId="4" fillId="10" borderId="1" xfId="0" applyNumberFormat="1" applyFont="1" applyFill="1" applyBorder="1"/>
    <xf numFmtId="0" fontId="4" fillId="10" borderId="3" xfId="0" applyNumberFormat="1" applyFont="1" applyFill="1" applyBorder="1"/>
    <xf numFmtId="0" fontId="0" fillId="11" borderId="1" xfId="0" applyNumberFormat="1" applyFill="1" applyBorder="1"/>
    <xf numFmtId="0" fontId="0" fillId="11" borderId="3" xfId="0" applyNumberFormat="1" applyFill="1" applyBorder="1"/>
    <xf numFmtId="0" fontId="2" fillId="0" borderId="0" xfId="0" applyNumberFormat="1" applyFont="1" applyFill="1" applyBorder="1"/>
    <xf numFmtId="0" fontId="2" fillId="0" borderId="0" xfId="0" applyNumberFormat="1" applyFont="1"/>
    <xf numFmtId="0" fontId="4" fillId="11" borderId="1" xfId="0" applyNumberFormat="1" applyFont="1" applyFill="1" applyBorder="1"/>
    <xf numFmtId="0" fontId="4" fillId="11" borderId="3" xfId="0" applyNumberFormat="1" applyFont="1" applyFill="1" applyBorder="1"/>
    <xf numFmtId="0" fontId="4" fillId="12" borderId="4" xfId="0" applyNumberFormat="1" applyFont="1" applyFill="1" applyBorder="1"/>
    <xf numFmtId="0" fontId="4" fillId="7" borderId="2" xfId="0" applyNumberFormat="1" applyFont="1" applyFill="1" applyBorder="1"/>
    <xf numFmtId="0" fontId="0" fillId="13" borderId="5" xfId="0" applyNumberFormat="1" applyFill="1" applyBorder="1"/>
    <xf numFmtId="0" fontId="0" fillId="14" borderId="1" xfId="0" applyNumberFormat="1" applyFill="1" applyBorder="1"/>
    <xf numFmtId="0" fontId="0" fillId="14" borderId="3" xfId="0" applyNumberFormat="1" applyFill="1" applyBorder="1"/>
    <xf numFmtId="0" fontId="4" fillId="15" borderId="4" xfId="0" applyNumberFormat="1" applyFont="1" applyFill="1" applyBorder="1"/>
    <xf numFmtId="0" fontId="4" fillId="16" borderId="1" xfId="0" applyNumberFormat="1" applyFont="1" applyFill="1" applyBorder="1"/>
    <xf numFmtId="0" fontId="4" fillId="16" borderId="3" xfId="0" applyNumberFormat="1" applyFont="1" applyFill="1" applyBorder="1"/>
    <xf numFmtId="0" fontId="4" fillId="13" borderId="4" xfId="0" applyNumberFormat="1" applyFont="1" applyFill="1" applyBorder="1"/>
    <xf numFmtId="0" fontId="4" fillId="14" borderId="1" xfId="0" applyNumberFormat="1" applyFont="1" applyFill="1" applyBorder="1"/>
    <xf numFmtId="0" fontId="4" fillId="14" borderId="3" xfId="0" applyNumberFormat="1" applyFont="1" applyFill="1" applyBorder="1"/>
    <xf numFmtId="0" fontId="1" fillId="0" borderId="0" xfId="0" applyNumberFormat="1" applyFont="1"/>
    <xf numFmtId="0" fontId="1" fillId="0" borderId="0" xfId="0" applyNumberFormat="1" applyFont="1" applyFill="1" applyBorder="1"/>
    <xf numFmtId="0" fontId="4" fillId="18" borderId="4" xfId="0" applyNumberFormat="1" applyFont="1" applyFill="1" applyBorder="1"/>
    <xf numFmtId="0" fontId="4" fillId="14" borderId="2" xfId="0" applyNumberFormat="1" applyFont="1" applyFill="1" applyBorder="1"/>
    <xf numFmtId="0" fontId="4" fillId="17" borderId="4" xfId="0" applyNumberFormat="1" applyFont="1" applyFill="1" applyBorder="1"/>
    <xf numFmtId="0" fontId="4" fillId="19" borderId="3" xfId="0" applyNumberFormat="1" applyFont="1" applyFill="1" applyBorder="1"/>
    <xf numFmtId="0" fontId="6" fillId="0" borderId="0" xfId="0" applyNumberFormat="1" applyFont="1" applyFill="1" applyBorder="1"/>
    <xf numFmtId="0" fontId="4" fillId="18" borderId="5" xfId="0" applyNumberFormat="1" applyFont="1" applyFill="1" applyBorder="1"/>
    <xf numFmtId="0" fontId="0" fillId="18" borderId="5" xfId="0" applyNumberFormat="1" applyFill="1" applyBorder="1"/>
    <xf numFmtId="0" fontId="4" fillId="17" borderId="1" xfId="0" applyNumberFormat="1" applyFont="1" applyFill="1" applyBorder="1"/>
    <xf numFmtId="0" fontId="4" fillId="19" borderId="1" xfId="0" applyNumberFormat="1" applyFont="1" applyFill="1" applyBorder="1"/>
    <xf numFmtId="0" fontId="0" fillId="0" borderId="0" xfId="0" applyNumberFormat="1" applyFont="1"/>
    <xf numFmtId="0" fontId="4" fillId="17" borderId="2" xfId="0" applyNumberFormat="1" applyFont="1" applyFill="1" applyBorder="1"/>
    <xf numFmtId="0" fontId="4" fillId="17" borderId="3" xfId="0" applyNumberFormat="1" applyFont="1" applyFill="1" applyBorder="1"/>
    <xf numFmtId="0" fontId="4" fillId="20" borderId="4" xfId="0" applyNumberFormat="1" applyFont="1" applyFill="1" applyBorder="1"/>
    <xf numFmtId="0" fontId="4" fillId="21" borderId="1" xfId="0" applyNumberFormat="1" applyFont="1" applyFill="1" applyBorder="1"/>
    <xf numFmtId="0" fontId="4" fillId="21" borderId="3" xfId="0" applyNumberFormat="1" applyFont="1" applyFill="1" applyBorder="1"/>
    <xf numFmtId="0" fontId="0" fillId="0" borderId="0" xfId="0" applyNumberFormat="1" applyFont="1" applyFill="1"/>
    <xf numFmtId="0" fontId="5" fillId="0" borderId="0" xfId="0" applyNumberFormat="1" applyFont="1"/>
    <xf numFmtId="0" fontId="2" fillId="0" borderId="0" xfId="0" applyNumberFormat="1" applyFont="1" applyFill="1"/>
    <xf numFmtId="0" fontId="0" fillId="13" borderId="6" xfId="0" applyNumberFormat="1" applyFill="1" applyBorder="1"/>
    <xf numFmtId="0" fontId="6" fillId="13" borderId="5" xfId="0" applyNumberFormat="1" applyFont="1" applyFill="1" applyBorder="1"/>
    <xf numFmtId="0" fontId="6" fillId="13" borderId="6" xfId="0" applyNumberFormat="1" applyFont="1" applyFill="1" applyBorder="1"/>
    <xf numFmtId="0" fontId="7" fillId="0" borderId="0" xfId="0" applyNumberFormat="1" applyFont="1"/>
    <xf numFmtId="0" fontId="6" fillId="13" borderId="4" xfId="0" applyNumberFormat="1" applyFont="1" applyFill="1" applyBorder="1"/>
    <xf numFmtId="0" fontId="0" fillId="0" borderId="0" xfId="0" applyFill="1"/>
    <xf numFmtId="0" fontId="8" fillId="0" borderId="0" xfId="1" applyNumberFormat="1" applyFill="1" applyBorder="1"/>
    <xf numFmtId="0" fontId="8" fillId="0" borderId="0" xfId="1" applyNumberFormat="1" applyFill="1"/>
    <xf numFmtId="0" fontId="8" fillId="0" borderId="0" xfId="1" applyNumberFormat="1"/>
    <xf numFmtId="0" fontId="0" fillId="0" borderId="0" xfId="0" applyAlignment="1">
      <alignment wrapText="1"/>
    </xf>
    <xf numFmtId="0" fontId="3" fillId="17" borderId="2" xfId="0" applyNumberFormat="1" applyFont="1" applyFill="1" applyBorder="1"/>
    <xf numFmtId="0" fontId="3" fillId="17" borderId="5" xfId="0" applyNumberFormat="1" applyFont="1" applyFill="1" applyBorder="1"/>
    <xf numFmtId="0" fontId="3" fillId="17" borderId="7" xfId="0" applyNumberFormat="1" applyFont="1" applyFill="1" applyBorder="1"/>
    <xf numFmtId="0" fontId="3" fillId="17" borderId="6" xfId="0" applyNumberFormat="1" applyFont="1" applyFill="1" applyBorder="1"/>
    <xf numFmtId="0" fontId="3" fillId="22" borderId="5" xfId="0" applyNumberFormat="1" applyFont="1" applyFill="1" applyBorder="1"/>
    <xf numFmtId="0" fontId="3" fillId="22" borderId="7" xfId="0" applyNumberFormat="1" applyFont="1" applyFill="1" applyBorder="1"/>
    <xf numFmtId="0" fontId="3" fillId="22" borderId="6" xfId="0" applyNumberFormat="1" applyFont="1" applyFill="1" applyBorder="1"/>
    <xf numFmtId="0" fontId="4" fillId="22" borderId="1" xfId="0" applyNumberFormat="1" applyFont="1" applyFill="1" applyBorder="1"/>
    <xf numFmtId="0" fontId="4" fillId="22" borderId="2" xfId="0" applyNumberFormat="1" applyFont="1" applyFill="1" applyBorder="1"/>
    <xf numFmtId="0" fontId="4" fillId="22" borderId="3" xfId="0" applyNumberFormat="1" applyFont="1" applyFill="1" applyBorder="1"/>
    <xf numFmtId="0" fontId="4" fillId="0" borderId="8" xfId="0" applyNumberFormat="1" applyFont="1" applyFill="1" applyBorder="1"/>
    <xf numFmtId="0" fontId="4" fillId="23" borderId="1" xfId="0" applyNumberFormat="1" applyFont="1" applyFill="1" applyBorder="1"/>
    <xf numFmtId="0" fontId="4" fillId="23" borderId="3" xfId="0" applyNumberFormat="1" applyFont="1" applyFill="1" applyBorder="1"/>
    <xf numFmtId="0" fontId="4" fillId="21" borderId="4" xfId="0" applyNumberFormat="1" applyFont="1" applyFill="1" applyBorder="1"/>
    <xf numFmtId="0" fontId="0" fillId="0" borderId="0" xfId="0" quotePrefix="1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0" fontId="1" fillId="17" borderId="0" xfId="0" applyNumberFormat="1" applyFont="1" applyFill="1" applyBorder="1"/>
    <xf numFmtId="0" fontId="1" fillId="0" borderId="0" xfId="0" applyNumberFormat="1" applyFont="1" applyBorder="1"/>
    <xf numFmtId="0" fontId="1" fillId="22" borderId="0" xfId="0" applyNumberFormat="1" applyFont="1" applyFill="1" applyBorder="1"/>
    <xf numFmtId="0" fontId="0" fillId="4" borderId="0" xfId="0" applyNumberFormat="1" applyFill="1"/>
    <xf numFmtId="2" fontId="0" fillId="0" borderId="0" xfId="0" applyNumberFormat="1" applyFill="1" applyBorder="1"/>
    <xf numFmtId="0" fontId="0" fillId="0" borderId="0" xfId="0" applyFill="1" applyAlignment="1">
      <alignment horizontal="left"/>
    </xf>
    <xf numFmtId="14" fontId="0" fillId="0" borderId="0" xfId="0" quotePrefix="1" applyNumberFormat="1" applyFill="1" applyAlignment="1">
      <alignment horizontal="left"/>
    </xf>
    <xf numFmtId="0" fontId="1" fillId="19" borderId="1" xfId="0" applyNumberFormat="1" applyFont="1" applyFill="1" applyBorder="1"/>
    <xf numFmtId="0" fontId="1" fillId="21" borderId="1" xfId="0" applyNumberFormat="1" applyFont="1" applyFill="1" applyBorder="1"/>
    <xf numFmtId="0" fontId="1" fillId="23" borderId="1" xfId="0" applyNumberFormat="1" applyFont="1" applyFill="1" applyBorder="1"/>
    <xf numFmtId="0" fontId="4" fillId="24" borderId="1" xfId="0" applyNumberFormat="1" applyFont="1" applyFill="1" applyBorder="1"/>
    <xf numFmtId="0" fontId="4" fillId="25" borderId="1" xfId="0" applyNumberFormat="1" applyFont="1" applyFill="1" applyBorder="1"/>
    <xf numFmtId="0" fontId="4" fillId="26" borderId="1" xfId="0" applyNumberFormat="1" applyFont="1" applyFill="1" applyBorder="1"/>
    <xf numFmtId="0" fontId="8" fillId="0" borderId="0" xfId="1"/>
    <xf numFmtId="0" fontId="4" fillId="13" borderId="1" xfId="0" applyNumberFormat="1" applyFont="1" applyFill="1" applyBorder="1"/>
    <xf numFmtId="0" fontId="4" fillId="13" borderId="3" xfId="0" applyNumberFormat="1" applyFont="1" applyFill="1" applyBorder="1"/>
    <xf numFmtId="0" fontId="4" fillId="13" borderId="5" xfId="0" applyNumberFormat="1" applyFont="1" applyFill="1" applyBorder="1"/>
    <xf numFmtId="0" fontId="0" fillId="7" borderId="9" xfId="0" applyNumberFormat="1" applyFont="1" applyFill="1" applyBorder="1"/>
    <xf numFmtId="0" fontId="0" fillId="7" borderId="10" xfId="0" applyNumberFormat="1" applyFont="1" applyFill="1" applyBorder="1"/>
    <xf numFmtId="0" fontId="0" fillId="8" borderId="1" xfId="0" applyNumberFormat="1" applyFont="1" applyFill="1" applyBorder="1"/>
    <xf numFmtId="0" fontId="0" fillId="8" borderId="10" xfId="0" applyNumberFormat="1" applyFont="1" applyFill="1" applyBorder="1"/>
    <xf numFmtId="0" fontId="0" fillId="8" borderId="3" xfId="0" applyNumberFormat="1" applyFont="1" applyFill="1" applyBorder="1"/>
    <xf numFmtId="0" fontId="0" fillId="9" borderId="4" xfId="0" applyFont="1" applyFill="1" applyBorder="1"/>
    <xf numFmtId="0" fontId="0" fillId="8" borderId="1" xfId="0" applyFont="1" applyFill="1" applyBorder="1"/>
    <xf numFmtId="0" fontId="0" fillId="8" borderId="3" xfId="0" applyFont="1" applyFill="1" applyBorder="1"/>
    <xf numFmtId="0" fontId="0" fillId="15" borderId="4" xfId="0" applyNumberFormat="1" applyFont="1" applyFill="1" applyBorder="1"/>
    <xf numFmtId="0" fontId="0" fillId="16" borderId="1" xfId="0" applyNumberFormat="1" applyFont="1" applyFill="1" applyBorder="1"/>
    <xf numFmtId="0" fontId="0" fillId="16" borderId="3" xfId="0" applyNumberFormat="1" applyFont="1" applyFill="1" applyBorder="1"/>
    <xf numFmtId="0" fontId="0" fillId="17" borderId="4" xfId="0" applyNumberFormat="1" applyFont="1" applyFill="1" applyBorder="1"/>
    <xf numFmtId="0" fontId="0" fillId="19" borderId="1" xfId="0" applyNumberFormat="1" applyFont="1" applyFill="1" applyBorder="1"/>
    <xf numFmtId="0" fontId="0" fillId="19" borderId="3" xfId="0" applyNumberFormat="1" applyFont="1" applyFill="1" applyBorder="1"/>
    <xf numFmtId="0" fontId="0" fillId="11" borderId="1" xfId="0" applyNumberFormat="1" applyFont="1" applyFill="1" applyBorder="1"/>
    <xf numFmtId="0" fontId="0" fillId="11" borderId="3" xfId="0" applyNumberFormat="1" applyFont="1" applyFill="1" applyBorder="1"/>
    <xf numFmtId="0" fontId="0" fillId="25" borderId="1" xfId="0" applyNumberFormat="1" applyFont="1" applyFill="1" applyBorder="1"/>
    <xf numFmtId="0" fontId="0" fillId="21" borderId="1" xfId="0" applyNumberFormat="1" applyFont="1" applyFill="1" applyBorder="1"/>
    <xf numFmtId="0" fontId="0" fillId="21" borderId="3" xfId="0" applyNumberFormat="1" applyFont="1" applyFill="1" applyBorder="1"/>
    <xf numFmtId="0" fontId="0" fillId="14" borderId="1" xfId="0" applyNumberFormat="1" applyFont="1" applyFill="1" applyBorder="1"/>
    <xf numFmtId="0" fontId="0" fillId="14" borderId="10" xfId="0" applyNumberFormat="1" applyFont="1" applyFill="1" applyBorder="1"/>
    <xf numFmtId="0" fontId="0" fillId="14" borderId="3" xfId="0" applyNumberFormat="1" applyFont="1" applyFill="1" applyBorder="1"/>
    <xf numFmtId="0" fontId="0" fillId="13" borderId="4" xfId="0" applyNumberFormat="1" applyFont="1" applyFill="1" applyBorder="1"/>
    <xf numFmtId="0" fontId="0" fillId="22" borderId="5" xfId="0" applyNumberFormat="1" applyFont="1" applyFill="1" applyBorder="1"/>
    <xf numFmtId="0" fontId="0" fillId="22" borderId="7" xfId="0" applyNumberFormat="1" applyFont="1" applyFill="1" applyBorder="1"/>
    <xf numFmtId="0" fontId="0" fillId="22" borderId="6" xfId="0" applyNumberFormat="1" applyFont="1" applyFill="1" applyBorder="1"/>
    <xf numFmtId="0" fontId="0" fillId="18" borderId="4" xfId="0" applyNumberFormat="1" applyFont="1" applyFill="1" applyBorder="1"/>
    <xf numFmtId="0" fontId="0" fillId="11" borderId="10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0" fillId="10" borderId="1" xfId="0" applyNumberFormat="1" applyFont="1" applyFill="1" applyBorder="1"/>
    <xf numFmtId="0" fontId="0" fillId="10" borderId="3" xfId="0" applyNumberFormat="1" applyFont="1" applyFill="1" applyBorder="1"/>
    <xf numFmtId="0" fontId="0" fillId="26" borderId="1" xfId="0" applyNumberFormat="1" applyFont="1" applyFill="1" applyBorder="1"/>
    <xf numFmtId="0" fontId="0" fillId="17" borderId="0" xfId="0" applyNumberFormat="1" applyFont="1" applyFill="1" applyBorder="1"/>
    <xf numFmtId="0" fontId="4" fillId="8" borderId="9" xfId="0" applyNumberFormat="1" applyFont="1" applyFill="1" applyBorder="1"/>
    <xf numFmtId="0" fontId="4" fillId="8" borderId="11" xfId="0" applyNumberFormat="1" applyFont="1" applyFill="1" applyBorder="1"/>
    <xf numFmtId="0" fontId="0" fillId="16" borderId="10" xfId="0" applyNumberFormat="1" applyFont="1" applyFill="1" applyBorder="1"/>
    <xf numFmtId="0" fontId="0" fillId="10" borderId="10" xfId="0" applyNumberFormat="1" applyFont="1" applyFill="1" applyBorder="1"/>
    <xf numFmtId="14" fontId="0" fillId="0" borderId="0" xfId="0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CC6E1"/>
      <color rgb="FFC57FD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Jochen\Bibel\BibleTimeLine\Pictures\BibleTimeLine.sv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raspiradio.de/bibletimelin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2</xdr:col>
      <xdr:colOff>39221</xdr:colOff>
      <xdr:row>2</xdr:row>
      <xdr:rowOff>614643</xdr:rowOff>
    </xdr:to>
    <xdr:pic>
      <xdr:nvPicPr>
        <xdr:cNvPr id="4" name="BibleTimeLine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6416AC-53A1-4ADE-A347-4B7617485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link="rId3"/>
            </a:ext>
          </a:extLst>
        </a:blip>
        <a:stretch>
          <a:fillRect/>
        </a:stretch>
      </xdr:blipFill>
      <xdr:spPr>
        <a:xfrm>
          <a:off x="0" y="352425"/>
          <a:ext cx="68580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bleserver.com/ELB/2.K%C3%B6nige17%2C1" TargetMode="External"/><Relationship Id="rId299" Type="http://schemas.openxmlformats.org/officeDocument/2006/relationships/hyperlink" Target="https://de.wikipedia.org/wiki/Salm%C4%81nu-a%C5%A1ar%C4%93d_V." TargetMode="External"/><Relationship Id="rId21" Type="http://schemas.openxmlformats.org/officeDocument/2006/relationships/hyperlink" Target="https://www.bibleserver.com/LUT/1.Mose5%2C15-17" TargetMode="External"/><Relationship Id="rId63" Type="http://schemas.openxmlformats.org/officeDocument/2006/relationships/hyperlink" Target="https://de.wikipedia.org/wiki/Nikolaus_Ludwig_von_Zinzendorf" TargetMode="External"/><Relationship Id="rId159" Type="http://schemas.openxmlformats.org/officeDocument/2006/relationships/hyperlink" Target="https://www.bibleserver.com/LUT/Matth%C3%A4us1%2C13" TargetMode="External"/><Relationship Id="rId324" Type="http://schemas.openxmlformats.org/officeDocument/2006/relationships/hyperlink" Target="https://de.wikipedia.org/wiki/Bernhard_von_Clairvaux" TargetMode="External"/><Relationship Id="rId366" Type="http://schemas.openxmlformats.org/officeDocument/2006/relationships/hyperlink" Target="https://www.bibleserver.com/LUT/Lukas3%2C29" TargetMode="External"/><Relationship Id="rId170" Type="http://schemas.openxmlformats.org/officeDocument/2006/relationships/hyperlink" Target="https://de.wikipedia.org/wiki/Jonatan_(Hasmon%C3%A4er)" TargetMode="External"/><Relationship Id="rId226" Type="http://schemas.openxmlformats.org/officeDocument/2006/relationships/hyperlink" Target="https://de.wikipedia.org/wiki/Europ%C3%A4ische_Union" TargetMode="External"/><Relationship Id="rId268" Type="http://schemas.openxmlformats.org/officeDocument/2006/relationships/hyperlink" Target="https://de.wikipedia.org/wiki/Alexander_der_Gro%C3%9Fe" TargetMode="External"/><Relationship Id="rId32" Type="http://schemas.openxmlformats.org/officeDocument/2006/relationships/hyperlink" Target="https://www.bibleserver.com/LUT/1.Mose11%2C20-21" TargetMode="External"/><Relationship Id="rId74" Type="http://schemas.openxmlformats.org/officeDocument/2006/relationships/hyperlink" Target="https://www.bibleserver.com/LUT/Richter12%2C13-14" TargetMode="External"/><Relationship Id="rId128" Type="http://schemas.openxmlformats.org/officeDocument/2006/relationships/hyperlink" Target="https://www.bibleserver.com/LUT/Rut4%2C22" TargetMode="External"/><Relationship Id="rId335" Type="http://schemas.openxmlformats.org/officeDocument/2006/relationships/hyperlink" Target="https://www.bibleserver.com/LUT/Lukas3%2C23" TargetMode="External"/><Relationship Id="rId377" Type="http://schemas.openxmlformats.org/officeDocument/2006/relationships/hyperlink" Target="https://www.bibleserver.com/LUT/Lukas3%2C33" TargetMode="External"/><Relationship Id="rId5" Type="http://schemas.openxmlformats.org/officeDocument/2006/relationships/hyperlink" Target="https://de.wikipedia.org/wiki/Johann_Sebastian_Bach" TargetMode="External"/><Relationship Id="rId181" Type="http://schemas.openxmlformats.org/officeDocument/2006/relationships/hyperlink" Target="https://de.wikipedia.org/wiki/Hasmon%C3%A4er" TargetMode="External"/><Relationship Id="rId237" Type="http://schemas.openxmlformats.org/officeDocument/2006/relationships/hyperlink" Target="https://de.wikipedia.org/wiki/Kopernikanische_Wende" TargetMode="External"/><Relationship Id="rId279" Type="http://schemas.openxmlformats.org/officeDocument/2006/relationships/hyperlink" Target="https://de.wikipedia.org/wiki/Kambyses_II." TargetMode="External"/><Relationship Id="rId43" Type="http://schemas.openxmlformats.org/officeDocument/2006/relationships/hyperlink" Target="https://www.bibleserver.com/LUT/1.Mose17%2C17" TargetMode="External"/><Relationship Id="rId139" Type="http://schemas.openxmlformats.org/officeDocument/2006/relationships/hyperlink" Target="https://www.bibleserver.com/LUT/Matth%C3%A4us1%2C4" TargetMode="External"/><Relationship Id="rId290" Type="http://schemas.openxmlformats.org/officeDocument/2006/relationships/hyperlink" Target="https://de.wikipedia.org/wiki/Benedikt_von_Nursia" TargetMode="External"/><Relationship Id="rId304" Type="http://schemas.openxmlformats.org/officeDocument/2006/relationships/hyperlink" Target="https://de.wikipedia.org/wiki/Frauenbewegunghttps:/de.wikipedia.org/wiki/Frauenbewegung" TargetMode="External"/><Relationship Id="rId346" Type="http://schemas.openxmlformats.org/officeDocument/2006/relationships/hyperlink" Target="https://www.bibleserver.com/LUT/Lukas3%2C25" TargetMode="External"/><Relationship Id="rId85" Type="http://schemas.openxmlformats.org/officeDocument/2006/relationships/hyperlink" Target="https://www.bibleserver.com/LUT/2.K%C3%B6nige8%2C25-26" TargetMode="External"/><Relationship Id="rId150" Type="http://schemas.openxmlformats.org/officeDocument/2006/relationships/hyperlink" Target="https://www.bibleserver.com/LUT/Matth%C3%A4us1%2C9" TargetMode="External"/><Relationship Id="rId192" Type="http://schemas.openxmlformats.org/officeDocument/2006/relationships/hyperlink" Target="https://de.wikipedia.org/wiki/Trajan" TargetMode="External"/><Relationship Id="rId206" Type="http://schemas.openxmlformats.org/officeDocument/2006/relationships/hyperlink" Target="https://de.wikipedia.org/wiki/Josef_Stalin" TargetMode="External"/><Relationship Id="rId248" Type="http://schemas.openxmlformats.org/officeDocument/2006/relationships/hyperlink" Target="https://de.wikipedia.org/wiki/Aristoteles" TargetMode="External"/><Relationship Id="rId12" Type="http://schemas.openxmlformats.org/officeDocument/2006/relationships/hyperlink" Target="https://www.bibleserver.com/LUT/Richter3%2C8" TargetMode="External"/><Relationship Id="rId108" Type="http://schemas.openxmlformats.org/officeDocument/2006/relationships/hyperlink" Target="https://www.bibleserver.com/ELB/2.K%C3%B6nige15%2C17" TargetMode="External"/><Relationship Id="rId315" Type="http://schemas.openxmlformats.org/officeDocument/2006/relationships/hyperlink" Target="https://www.bibleserver.com/LUT/1.Mose30%2C7-8" TargetMode="External"/><Relationship Id="rId357" Type="http://schemas.openxmlformats.org/officeDocument/2006/relationships/hyperlink" Target="https://www.bibleserver.com/LUT/Lukas3%2C27" TargetMode="External"/><Relationship Id="rId54" Type="http://schemas.openxmlformats.org/officeDocument/2006/relationships/hyperlink" Target="https://de.wikipedia.org/wiki/Sundar_Singh" TargetMode="External"/><Relationship Id="rId96" Type="http://schemas.openxmlformats.org/officeDocument/2006/relationships/hyperlink" Target="https://www.bibleserver.com/LUT/2.K%C3%B6nige23%2C36" TargetMode="External"/><Relationship Id="rId161" Type="http://schemas.openxmlformats.org/officeDocument/2006/relationships/hyperlink" Target="https://www.bibleserver.com/LUT/Matth%C3%A4us1%2C14" TargetMode="External"/><Relationship Id="rId217" Type="http://schemas.openxmlformats.org/officeDocument/2006/relationships/hyperlink" Target="https://de.wikipedia.org/wiki/Mohammed" TargetMode="External"/><Relationship Id="rId259" Type="http://schemas.openxmlformats.org/officeDocument/2006/relationships/hyperlink" Target="https://de.wikipedia.org/wiki/Sigmund_Freud" TargetMode="External"/><Relationship Id="rId23" Type="http://schemas.openxmlformats.org/officeDocument/2006/relationships/hyperlink" Target="https://www.bibleserver.com/LUT/1.Mose5%2C21-24" TargetMode="External"/><Relationship Id="rId119" Type="http://schemas.openxmlformats.org/officeDocument/2006/relationships/hyperlink" Target="https://www.bibleserver.com/ELB/2.K%C3%B6nige3%2C1" TargetMode="External"/><Relationship Id="rId270" Type="http://schemas.openxmlformats.org/officeDocument/2006/relationships/hyperlink" Target="https://de.wikipedia.org/wiki/Seleukos_I." TargetMode="External"/><Relationship Id="rId326" Type="http://schemas.openxmlformats.org/officeDocument/2006/relationships/hyperlink" Target="https://de.wikipedia.org/wiki/Erstes_Konzil_von_Nic%C3%A4a" TargetMode="External"/><Relationship Id="rId65" Type="http://schemas.openxmlformats.org/officeDocument/2006/relationships/hyperlink" Target="https://de.wikipedia.org/wiki/Johannes_Calvin" TargetMode="External"/><Relationship Id="rId130" Type="http://schemas.openxmlformats.org/officeDocument/2006/relationships/hyperlink" Target="https://www.bibleserver.com/LUT/Rut4%2C20" TargetMode="External"/><Relationship Id="rId368" Type="http://schemas.openxmlformats.org/officeDocument/2006/relationships/hyperlink" Target="https://www.bibleserver.com/LUT/Lukas3%2C30" TargetMode="External"/><Relationship Id="rId172" Type="http://schemas.openxmlformats.org/officeDocument/2006/relationships/hyperlink" Target="https://de.wikipedia.org/wiki/Alexander_Jann%C3%A4us" TargetMode="External"/><Relationship Id="rId228" Type="http://schemas.openxmlformats.org/officeDocument/2006/relationships/hyperlink" Target="https://de.wikipedia.org/wiki/Industrielle_Revolution" TargetMode="External"/><Relationship Id="rId281" Type="http://schemas.openxmlformats.org/officeDocument/2006/relationships/hyperlink" Target="https://de.wikipedia.org/wiki/Xerxes_I." TargetMode="External"/><Relationship Id="rId337" Type="http://schemas.openxmlformats.org/officeDocument/2006/relationships/hyperlink" Target="https://www.bibleserver.com/LUT/Lukas3%2C25" TargetMode="External"/><Relationship Id="rId34" Type="http://schemas.openxmlformats.org/officeDocument/2006/relationships/hyperlink" Target="https://www.bibleserver.com/LUT/1.Mose11%2C26" TargetMode="External"/><Relationship Id="rId76" Type="http://schemas.openxmlformats.org/officeDocument/2006/relationships/hyperlink" Target="https://www.bibleserver.com/LUT/1.Samuel4%2C18" TargetMode="External"/><Relationship Id="rId141" Type="http://schemas.openxmlformats.org/officeDocument/2006/relationships/hyperlink" Target="https://www.bibleserver.com/LUT/Matth%C3%A4us1%2C5" TargetMode="External"/><Relationship Id="rId379" Type="http://schemas.openxmlformats.org/officeDocument/2006/relationships/hyperlink" Target="https://raspiradio.de/bibletimeline/" TargetMode="External"/><Relationship Id="rId7" Type="http://schemas.openxmlformats.org/officeDocument/2006/relationships/hyperlink" Target="https://de.wikipedia.org/wiki/C._S._Lewis" TargetMode="External"/><Relationship Id="rId183" Type="http://schemas.openxmlformats.org/officeDocument/2006/relationships/hyperlink" Target="https://de.wikipedia.org/wiki/Tiberius" TargetMode="External"/><Relationship Id="rId239" Type="http://schemas.openxmlformats.org/officeDocument/2006/relationships/hyperlink" Target="https://de.wikipedia.org/wiki/Abbasiden-Kalifat" TargetMode="External"/><Relationship Id="rId250" Type="http://schemas.openxmlformats.org/officeDocument/2006/relationships/hyperlink" Target="https://de.wikipedia.org/wiki/Archimedes" TargetMode="External"/><Relationship Id="rId292" Type="http://schemas.openxmlformats.org/officeDocument/2006/relationships/hyperlink" Target="https://de.wikipedia.org/wiki/Robert_von_Molesme" TargetMode="External"/><Relationship Id="rId306" Type="http://schemas.openxmlformats.org/officeDocument/2006/relationships/hyperlink" Target="https://www.bibleserver.com/LUT/1.Mose35%2C18" TargetMode="External"/><Relationship Id="rId45" Type="http://schemas.openxmlformats.org/officeDocument/2006/relationships/hyperlink" Target="https://www.bibleserver.com/LUT/1.Mose11%2C32" TargetMode="External"/><Relationship Id="rId87" Type="http://schemas.openxmlformats.org/officeDocument/2006/relationships/hyperlink" Target="https://www.bibleserver.com/LUT/2.K%C3%B6nige12%2C1-2" TargetMode="External"/><Relationship Id="rId110" Type="http://schemas.openxmlformats.org/officeDocument/2006/relationships/hyperlink" Target="https://www.bibleserver.com/LUT/2.K%C3%B6nige23%2C31" TargetMode="External"/><Relationship Id="rId348" Type="http://schemas.openxmlformats.org/officeDocument/2006/relationships/hyperlink" Target="https://www.bibleserver.com/LUT/Lukas3%2C25" TargetMode="External"/><Relationship Id="rId152" Type="http://schemas.openxmlformats.org/officeDocument/2006/relationships/hyperlink" Target="https://www.bibleserver.com/LUT/Matth%C3%A4us1%2C9" TargetMode="External"/><Relationship Id="rId194" Type="http://schemas.openxmlformats.org/officeDocument/2006/relationships/hyperlink" Target="https://de.wikipedia.org/wiki/Antoninus_Pius" TargetMode="External"/><Relationship Id="rId208" Type="http://schemas.openxmlformats.org/officeDocument/2006/relationships/hyperlink" Target="https://de.wikipedia.org/wiki/Friedrich_I._(HRR)" TargetMode="External"/><Relationship Id="rId261" Type="http://schemas.openxmlformats.org/officeDocument/2006/relationships/hyperlink" Target="https://de.wikipedia.org/wiki/Albert_Einstein" TargetMode="External"/><Relationship Id="rId14" Type="http://schemas.openxmlformats.org/officeDocument/2006/relationships/hyperlink" Target="https://www.bibleserver.com/LUT/Richter4%2C3" TargetMode="External"/><Relationship Id="rId56" Type="http://schemas.openxmlformats.org/officeDocument/2006/relationships/hyperlink" Target="https://de.wikipedia.org/wiki/Hudson_Taylor" TargetMode="External"/><Relationship Id="rId317" Type="http://schemas.openxmlformats.org/officeDocument/2006/relationships/hyperlink" Target="https://www.bibleserver.com/LUT/1.Mose30%2C12-13" TargetMode="External"/><Relationship Id="rId359" Type="http://schemas.openxmlformats.org/officeDocument/2006/relationships/hyperlink" Target="https://www.bibleserver.com/LUT/Lukas3%2C28" TargetMode="External"/><Relationship Id="rId98" Type="http://schemas.openxmlformats.org/officeDocument/2006/relationships/hyperlink" Target="https://www.bibleserver.com/ELB/1.K%C3%B6nige16%2C15" TargetMode="External"/><Relationship Id="rId121" Type="http://schemas.openxmlformats.org/officeDocument/2006/relationships/hyperlink" Target="https://www.bibleserver.com/LUT/2.K%C3%B6nige24%2C12" TargetMode="External"/><Relationship Id="rId163" Type="http://schemas.openxmlformats.org/officeDocument/2006/relationships/hyperlink" Target="https://www.bibleserver.com/LUT/Matth%C3%A4us1%2C14" TargetMode="External"/><Relationship Id="rId219" Type="http://schemas.openxmlformats.org/officeDocument/2006/relationships/hyperlink" Target="https://de.wikipedia.org/wiki/Digitale_Revolution" TargetMode="External"/><Relationship Id="rId370" Type="http://schemas.openxmlformats.org/officeDocument/2006/relationships/hyperlink" Target="https://www.bibleserver.com/LUT/Lukas3%2C30" TargetMode="External"/><Relationship Id="rId230" Type="http://schemas.openxmlformats.org/officeDocument/2006/relationships/hyperlink" Target="https://de.wikipedia.org/wiki/Psychoanalyse" TargetMode="External"/><Relationship Id="rId25" Type="http://schemas.openxmlformats.org/officeDocument/2006/relationships/hyperlink" Target="https://www.bibleserver.com/LUT/1.Mose5%2C28-31" TargetMode="External"/><Relationship Id="rId67" Type="http://schemas.openxmlformats.org/officeDocument/2006/relationships/hyperlink" Target="https://www.bibleserver.com/LUT/Richter9%2C22" TargetMode="External"/><Relationship Id="rId272" Type="http://schemas.openxmlformats.org/officeDocument/2006/relationships/hyperlink" Target="https://de.wikipedia.org/wiki/Antiochos_II." TargetMode="External"/><Relationship Id="rId328" Type="http://schemas.openxmlformats.org/officeDocument/2006/relationships/hyperlink" Target="https://de.wikipedia.org/wiki/Kreuzzug" TargetMode="External"/><Relationship Id="rId132" Type="http://schemas.openxmlformats.org/officeDocument/2006/relationships/hyperlink" Target="https://www.bibleserver.com/LUT/Rut4%2C22" TargetMode="External"/><Relationship Id="rId174" Type="http://schemas.openxmlformats.org/officeDocument/2006/relationships/hyperlink" Target="https://de.wikipedia.org/wiki/Johannes_Hyrkanos_I." TargetMode="External"/><Relationship Id="rId381" Type="http://schemas.openxmlformats.org/officeDocument/2006/relationships/drawing" Target="../drawings/drawing1.xml"/><Relationship Id="rId241" Type="http://schemas.openxmlformats.org/officeDocument/2006/relationships/hyperlink" Target="https://de.wikipedia.org/wiki/Islamische_Expansion" TargetMode="External"/><Relationship Id="rId36" Type="http://schemas.openxmlformats.org/officeDocument/2006/relationships/hyperlink" Target="https://www.bibleserver.com/LUT/1.Mose25%2C20" TargetMode="External"/><Relationship Id="rId283" Type="http://schemas.openxmlformats.org/officeDocument/2006/relationships/hyperlink" Target="https://de.wikipedia.org/wiki/Neubabylonisches_Reich" TargetMode="External"/><Relationship Id="rId339" Type="http://schemas.openxmlformats.org/officeDocument/2006/relationships/hyperlink" Target="https://www.bibleserver.com/LUT/Lukas3%2C33" TargetMode="External"/><Relationship Id="rId78" Type="http://schemas.openxmlformats.org/officeDocument/2006/relationships/hyperlink" Target="https://www.bibleserver.com/LUT/Richter15%2C20" TargetMode="External"/><Relationship Id="rId101" Type="http://schemas.openxmlformats.org/officeDocument/2006/relationships/hyperlink" Target="https://www.bibleserver.com/ELB/1.K%C3%B6nige22%2C52" TargetMode="External"/><Relationship Id="rId143" Type="http://schemas.openxmlformats.org/officeDocument/2006/relationships/hyperlink" Target="https://www.bibleserver.com/LUT/Matth%C3%A4us1%2C6" TargetMode="External"/><Relationship Id="rId185" Type="http://schemas.openxmlformats.org/officeDocument/2006/relationships/hyperlink" Target="https://de.wikipedia.org/wiki/Claudius" TargetMode="External"/><Relationship Id="rId350" Type="http://schemas.openxmlformats.org/officeDocument/2006/relationships/hyperlink" Target="https://www.bibleserver.com/LUT/Lukas3%2C26" TargetMode="External"/><Relationship Id="rId9" Type="http://schemas.openxmlformats.org/officeDocument/2006/relationships/hyperlink" Target="https://www.bibleserver.com/LUT/Richter3%2C30" TargetMode="External"/><Relationship Id="rId210" Type="http://schemas.openxmlformats.org/officeDocument/2006/relationships/hyperlink" Target="https://de.wikipedia.org/wiki/Friedrich_II._(HRR)" TargetMode="External"/><Relationship Id="rId26" Type="http://schemas.openxmlformats.org/officeDocument/2006/relationships/hyperlink" Target="https://www.bibleserver.com/LUT/1.Mose5%2C32" TargetMode="External"/><Relationship Id="rId231" Type="http://schemas.openxmlformats.org/officeDocument/2006/relationships/hyperlink" Target="https://de.wikipedia.org/wiki/Relativit%C3%A4tstheorie" TargetMode="External"/><Relationship Id="rId252" Type="http://schemas.openxmlformats.org/officeDocument/2006/relationships/hyperlink" Target="https://de.wikipedia.org/wiki/Leonardo_da_Vinci" TargetMode="External"/><Relationship Id="rId273" Type="http://schemas.openxmlformats.org/officeDocument/2006/relationships/hyperlink" Target="https://de.wikipedia.org/wiki/Seleukos_II." TargetMode="External"/><Relationship Id="rId294" Type="http://schemas.openxmlformats.org/officeDocument/2006/relationships/hyperlink" Target="https://de.wikipedia.org/wiki/Franz_von_Assisi" TargetMode="External"/><Relationship Id="rId308" Type="http://schemas.openxmlformats.org/officeDocument/2006/relationships/hyperlink" Target="https://www.bibleserver.com/LUT/1.Mose30%2C17-18" TargetMode="External"/><Relationship Id="rId329" Type="http://schemas.openxmlformats.org/officeDocument/2006/relationships/hyperlink" Target="https://de.wikipedia.org/wiki/Morgenl%C3%A4ndisches_Schisma" TargetMode="External"/><Relationship Id="rId47" Type="http://schemas.openxmlformats.org/officeDocument/2006/relationships/hyperlink" Target="https://www.bibleserver.com/LUT/1.Mose25%2C17" TargetMode="External"/><Relationship Id="rId68" Type="http://schemas.openxmlformats.org/officeDocument/2006/relationships/hyperlink" Target="https://www.bibleserver.com/LUT/Richter10%2C1-2" TargetMode="External"/><Relationship Id="rId89" Type="http://schemas.openxmlformats.org/officeDocument/2006/relationships/hyperlink" Target="https://www.bibleserver.com/LUT/2.K%C3%B6nige15%2C1-2" TargetMode="External"/><Relationship Id="rId112" Type="http://schemas.openxmlformats.org/officeDocument/2006/relationships/hyperlink" Target="https://www.bibleserver.com/LUT/2.K%C3%B6nige24%2C18" TargetMode="External"/><Relationship Id="rId133" Type="http://schemas.openxmlformats.org/officeDocument/2006/relationships/hyperlink" Target="https://www.bibleserver.com/LUT/Matth%C3%A4us1%2C3" TargetMode="External"/><Relationship Id="rId154" Type="http://schemas.openxmlformats.org/officeDocument/2006/relationships/hyperlink" Target="https://www.bibleserver.com/LUT/Matth%C3%A4us1%2C10" TargetMode="External"/><Relationship Id="rId175" Type="http://schemas.openxmlformats.org/officeDocument/2006/relationships/hyperlink" Target="https://de.wikipedia.org/wiki/Simon_(Hasmon%C3%A4er)" TargetMode="External"/><Relationship Id="rId340" Type="http://schemas.openxmlformats.org/officeDocument/2006/relationships/hyperlink" Target="https://www.bibleserver.com/LUT/Lukas3%2C36" TargetMode="External"/><Relationship Id="rId361" Type="http://schemas.openxmlformats.org/officeDocument/2006/relationships/hyperlink" Target="https://www.bibleserver.com/LUT/Lukas3%2C28" TargetMode="External"/><Relationship Id="rId196" Type="http://schemas.openxmlformats.org/officeDocument/2006/relationships/hyperlink" Target="https://de.wikipedia.org/wiki/Commodus" TargetMode="External"/><Relationship Id="rId200" Type="http://schemas.openxmlformats.org/officeDocument/2006/relationships/hyperlink" Target="https://de.wikipedia.org/wiki/Severus_Alexander" TargetMode="External"/><Relationship Id="rId16" Type="http://schemas.openxmlformats.org/officeDocument/2006/relationships/hyperlink" Target="https://www.bibleserver.com/LUT/Richter6%2C1" TargetMode="External"/><Relationship Id="rId221" Type="http://schemas.openxmlformats.org/officeDocument/2006/relationships/hyperlink" Target="https://de.wikipedia.org/wiki/Wladimir_Iljitsch_Lenin" TargetMode="External"/><Relationship Id="rId242" Type="http://schemas.openxmlformats.org/officeDocument/2006/relationships/hyperlink" Target="https://de.wikipedia.org/wiki/Drei%C3%9Figj%C3%A4hriger_Krieg" TargetMode="External"/><Relationship Id="rId263" Type="http://schemas.openxmlformats.org/officeDocument/2006/relationships/hyperlink" Target="https://de.wikipedia.org/wiki/R%C3%B6misches_Reich" TargetMode="External"/><Relationship Id="rId284" Type="http://schemas.openxmlformats.org/officeDocument/2006/relationships/hyperlink" Target="https://de.wikipedia.org/wiki/Nab%C5%AB-kudurr%C4%AB-u%E1%B9%A3ur_II." TargetMode="External"/><Relationship Id="rId319" Type="http://schemas.openxmlformats.org/officeDocument/2006/relationships/hyperlink" Target="https://www.bibleserver.com/LUT/Josua14%2C7" TargetMode="External"/><Relationship Id="rId37" Type="http://schemas.openxmlformats.org/officeDocument/2006/relationships/hyperlink" Target="https://www.bibleserver.com/LUT/1.Mose25%2C26" TargetMode="External"/><Relationship Id="rId58" Type="http://schemas.openxmlformats.org/officeDocument/2006/relationships/hyperlink" Target="https://de.wikipedia.org/wiki/John_Nelson_Darby" TargetMode="External"/><Relationship Id="rId79" Type="http://schemas.openxmlformats.org/officeDocument/2006/relationships/hyperlink" Target="https://www.bibleserver.com/LUT/2.Samuel5%2C4-5" TargetMode="External"/><Relationship Id="rId102" Type="http://schemas.openxmlformats.org/officeDocument/2006/relationships/hyperlink" Target="https://www.bibleserver.com/ELB/2.K%C3%B6nige10%2C36" TargetMode="External"/><Relationship Id="rId123" Type="http://schemas.openxmlformats.org/officeDocument/2006/relationships/hyperlink" Target="https://www.bibleserver.com/LUT/Jeremia52%2C30" TargetMode="External"/><Relationship Id="rId144" Type="http://schemas.openxmlformats.org/officeDocument/2006/relationships/hyperlink" Target="https://www.bibleserver.com/LUT/Matth%C3%A4us1%2C7" TargetMode="External"/><Relationship Id="rId330" Type="http://schemas.openxmlformats.org/officeDocument/2006/relationships/hyperlink" Target="https://de.wikipedia.org/wiki/Galileo_Galilei" TargetMode="External"/><Relationship Id="rId90" Type="http://schemas.openxmlformats.org/officeDocument/2006/relationships/hyperlink" Target="https://www.bibleserver.com/LUT/2.K%C3%B6nige15%2C32-33" TargetMode="External"/><Relationship Id="rId165" Type="http://schemas.openxmlformats.org/officeDocument/2006/relationships/hyperlink" Target="https://www.bibleserver.com/LUT/Matth%C3%A4us1%2C15" TargetMode="External"/><Relationship Id="rId186" Type="http://schemas.openxmlformats.org/officeDocument/2006/relationships/hyperlink" Target="https://de.wikipedia.org/wiki/Nero" TargetMode="External"/><Relationship Id="rId351" Type="http://schemas.openxmlformats.org/officeDocument/2006/relationships/hyperlink" Target="https://www.bibleserver.com/LUT/Lukas3%2C26" TargetMode="External"/><Relationship Id="rId372" Type="http://schemas.openxmlformats.org/officeDocument/2006/relationships/hyperlink" Target="https://www.bibleserver.com/LUT/Lukas3%2C30" TargetMode="External"/><Relationship Id="rId211" Type="http://schemas.openxmlformats.org/officeDocument/2006/relationships/hyperlink" Target="https://de.wikipedia.org/wiki/Karl_IV._(HRR)" TargetMode="External"/><Relationship Id="rId232" Type="http://schemas.openxmlformats.org/officeDocument/2006/relationships/hyperlink" Target="https://de.wikipedia.org/wiki/Oktoberrevolution" TargetMode="External"/><Relationship Id="rId253" Type="http://schemas.openxmlformats.org/officeDocument/2006/relationships/hyperlink" Target="https://de.wikipedia.org/wiki/Nikolaus_Kopernikus" TargetMode="External"/><Relationship Id="rId274" Type="http://schemas.openxmlformats.org/officeDocument/2006/relationships/hyperlink" Target="https://de.wikipedia.org/wiki/Seleukos_III." TargetMode="External"/><Relationship Id="rId295" Type="http://schemas.openxmlformats.org/officeDocument/2006/relationships/hyperlink" Target="https://de.wikipedia.org/wiki/Assyrisches_Reich" TargetMode="External"/><Relationship Id="rId309" Type="http://schemas.openxmlformats.org/officeDocument/2006/relationships/hyperlink" Target="https://www.bibleserver.com/LUT/1.Mose29%2C33" TargetMode="External"/><Relationship Id="rId27" Type="http://schemas.openxmlformats.org/officeDocument/2006/relationships/hyperlink" Target="https://www.bibleserver.com/LUT/1.Mose11%2C10-11" TargetMode="External"/><Relationship Id="rId48" Type="http://schemas.openxmlformats.org/officeDocument/2006/relationships/hyperlink" Target="https://www.bibleserver.com/LUT/Apostelgeschichte7%2C23" TargetMode="External"/><Relationship Id="rId69" Type="http://schemas.openxmlformats.org/officeDocument/2006/relationships/hyperlink" Target="https://www.bibleserver.com/LUT/Richter10%2C3" TargetMode="External"/><Relationship Id="rId113" Type="http://schemas.openxmlformats.org/officeDocument/2006/relationships/hyperlink" Target="https://www.bibleserver.com/ELB/2.K%C3%B6nige15%2C23" TargetMode="External"/><Relationship Id="rId134" Type="http://schemas.openxmlformats.org/officeDocument/2006/relationships/hyperlink" Target="https://www.bibleserver.com/LUT/Matth%C3%A4us1%2C3" TargetMode="External"/><Relationship Id="rId320" Type="http://schemas.openxmlformats.org/officeDocument/2006/relationships/hyperlink" Target="https://www.bibleserver.com/LUT/5.Mose34%2C7" TargetMode="External"/><Relationship Id="rId80" Type="http://schemas.openxmlformats.org/officeDocument/2006/relationships/hyperlink" Target="https://www.bibleserver.com/LUT/1.K%C3%B6nige11%2C42" TargetMode="External"/><Relationship Id="rId155" Type="http://schemas.openxmlformats.org/officeDocument/2006/relationships/hyperlink" Target="https://www.bibleserver.com/LUT/Matth%C3%A4us1%2C11" TargetMode="External"/><Relationship Id="rId176" Type="http://schemas.openxmlformats.org/officeDocument/2006/relationships/hyperlink" Target="https://de.wikipedia.org/wiki/Aristobulos_I." TargetMode="External"/><Relationship Id="rId197" Type="http://schemas.openxmlformats.org/officeDocument/2006/relationships/hyperlink" Target="https://de.wikipedia.org/wiki/Septimius_Severus" TargetMode="External"/><Relationship Id="rId341" Type="http://schemas.openxmlformats.org/officeDocument/2006/relationships/hyperlink" Target="https://www.bibleserver.com/LUT/Lukas3%2C24" TargetMode="External"/><Relationship Id="rId362" Type="http://schemas.openxmlformats.org/officeDocument/2006/relationships/hyperlink" Target="https://www.bibleserver.com/LUT/Lukas3%2C28" TargetMode="External"/><Relationship Id="rId201" Type="http://schemas.openxmlformats.org/officeDocument/2006/relationships/hyperlink" Target="https://de.wikipedia.org/wiki/Valerian" TargetMode="External"/><Relationship Id="rId222" Type="http://schemas.openxmlformats.org/officeDocument/2006/relationships/hyperlink" Target="https://de.wikipedia.org/wiki/Sowjetunion" TargetMode="External"/><Relationship Id="rId243" Type="http://schemas.openxmlformats.org/officeDocument/2006/relationships/hyperlink" Target="https://de.wikipedia.org/wiki/Bartholom%C3%A4usnacht" TargetMode="External"/><Relationship Id="rId264" Type="http://schemas.openxmlformats.org/officeDocument/2006/relationships/hyperlink" Target="https://de.wikipedia.org/wiki/Byzantinisches_Reich" TargetMode="External"/><Relationship Id="rId285" Type="http://schemas.openxmlformats.org/officeDocument/2006/relationships/hyperlink" Target="https://de.wikipedia.org/wiki/Am%C4%93l-Marduk" TargetMode="External"/><Relationship Id="rId17" Type="http://schemas.openxmlformats.org/officeDocument/2006/relationships/hyperlink" Target="https://www.bibleserver.com/LUT/1.Mose5%2C3-5" TargetMode="External"/><Relationship Id="rId38" Type="http://schemas.openxmlformats.org/officeDocument/2006/relationships/hyperlink" Target="https://www.bibleserver.com/LUT/1.Mose11%2C22-23" TargetMode="External"/><Relationship Id="rId59" Type="http://schemas.openxmlformats.org/officeDocument/2006/relationships/hyperlink" Target="https://de.wikipedia.org/wiki/William_Wilberforce" TargetMode="External"/><Relationship Id="rId103" Type="http://schemas.openxmlformats.org/officeDocument/2006/relationships/hyperlink" Target="https://www.bibleserver.com/ELB/2.K%C3%B6nige13%2C1" TargetMode="External"/><Relationship Id="rId124" Type="http://schemas.openxmlformats.org/officeDocument/2006/relationships/hyperlink" Target="https://www.bibleserver.com/LUT/Rut4%2C18" TargetMode="External"/><Relationship Id="rId310" Type="http://schemas.openxmlformats.org/officeDocument/2006/relationships/hyperlink" Target="https://www.bibleserver.com/LUT/1.Mose29%2C32" TargetMode="External"/><Relationship Id="rId70" Type="http://schemas.openxmlformats.org/officeDocument/2006/relationships/hyperlink" Target="https://www.bibleserver.com/LUT/Richter10%2C7-9" TargetMode="External"/><Relationship Id="rId91" Type="http://schemas.openxmlformats.org/officeDocument/2006/relationships/hyperlink" Target="https://www.bibleserver.com/LUT/2.K%C3%B6nige16%2C1-2" TargetMode="External"/><Relationship Id="rId145" Type="http://schemas.openxmlformats.org/officeDocument/2006/relationships/hyperlink" Target="https://www.bibleserver.com/LUT/Matth%C3%A4us1%2C7" TargetMode="External"/><Relationship Id="rId166" Type="http://schemas.openxmlformats.org/officeDocument/2006/relationships/hyperlink" Target="https://www.bibleserver.com/LUT/Matth%C3%A4us1%2C15" TargetMode="External"/><Relationship Id="rId187" Type="http://schemas.openxmlformats.org/officeDocument/2006/relationships/hyperlink" Target="https://de.wikipedia.org/wiki/Galba" TargetMode="External"/><Relationship Id="rId331" Type="http://schemas.openxmlformats.org/officeDocument/2006/relationships/hyperlink" Target="https://de.wikipedia.org/wiki/Spanisches_Kolonialreich" TargetMode="External"/><Relationship Id="rId352" Type="http://schemas.openxmlformats.org/officeDocument/2006/relationships/hyperlink" Target="https://www.bibleserver.com/LUT/Lukas3%2C26" TargetMode="External"/><Relationship Id="rId373" Type="http://schemas.openxmlformats.org/officeDocument/2006/relationships/hyperlink" Target="https://www.bibleserver.com/LUT/Lukas3%2C31" TargetMode="External"/><Relationship Id="rId1" Type="http://schemas.openxmlformats.org/officeDocument/2006/relationships/hyperlink" Target="https://de.wikipedia.org/wiki/Dietrich_Bonhoeffer" TargetMode="External"/><Relationship Id="rId212" Type="http://schemas.openxmlformats.org/officeDocument/2006/relationships/hyperlink" Target="https://de.wikipedia.org/wiki/Friedrich_III._(HRR)" TargetMode="External"/><Relationship Id="rId233" Type="http://schemas.openxmlformats.org/officeDocument/2006/relationships/hyperlink" Target="https://de.wikipedia.org/wiki/Erster_Weltkrieg" TargetMode="External"/><Relationship Id="rId254" Type="http://schemas.openxmlformats.org/officeDocument/2006/relationships/hyperlink" Target="https://de.wikipedia.org/wiki/Gottfried_Wilhelm_Leibniz" TargetMode="External"/><Relationship Id="rId28" Type="http://schemas.openxmlformats.org/officeDocument/2006/relationships/hyperlink" Target="https://www.bibleserver.com/LUT/1.Mose11%2C12-13" TargetMode="External"/><Relationship Id="rId49" Type="http://schemas.openxmlformats.org/officeDocument/2006/relationships/hyperlink" Target="https://www.bibleserver.com/LUT/Apostelgeschichte7%2C30" TargetMode="External"/><Relationship Id="rId114" Type="http://schemas.openxmlformats.org/officeDocument/2006/relationships/hyperlink" Target="https://www.bibleserver.com/LUT/1.K%C3%B6nige15%2C33" TargetMode="External"/><Relationship Id="rId275" Type="http://schemas.openxmlformats.org/officeDocument/2006/relationships/hyperlink" Target="https://de.wikipedia.org/wiki/Antiochos_III." TargetMode="External"/><Relationship Id="rId296" Type="http://schemas.openxmlformats.org/officeDocument/2006/relationships/hyperlink" Target="https://de.wikipedia.org/wiki/A%C5%A1%C5%A1ur-n%C3%A2%E1%B9%A3ir-apli_II." TargetMode="External"/><Relationship Id="rId300" Type="http://schemas.openxmlformats.org/officeDocument/2006/relationships/hyperlink" Target="https://de.wikipedia.org/wiki/%C5%A0arru-k%C4%ABn_II." TargetMode="External"/><Relationship Id="rId60" Type="http://schemas.openxmlformats.org/officeDocument/2006/relationships/hyperlink" Target="https://de.wikipedia.org/wiki/John_Wesley_(Prediger)" TargetMode="External"/><Relationship Id="rId81" Type="http://schemas.openxmlformats.org/officeDocument/2006/relationships/hyperlink" Target="https://www.bibleserver.com/LUT/1.K%C3%B6nige14%2C21" TargetMode="External"/><Relationship Id="rId135" Type="http://schemas.openxmlformats.org/officeDocument/2006/relationships/hyperlink" Target="https://www.bibleserver.com/LUT/Matth%C3%A4us1%2C3" TargetMode="External"/><Relationship Id="rId156" Type="http://schemas.openxmlformats.org/officeDocument/2006/relationships/hyperlink" Target="https://www.bibleserver.com/LUT/Matth%C3%A4us1%2C10" TargetMode="External"/><Relationship Id="rId177" Type="http://schemas.openxmlformats.org/officeDocument/2006/relationships/hyperlink" Target="https://de.wikipedia.org/wiki/Aristobulos_II." TargetMode="External"/><Relationship Id="rId198" Type="http://schemas.openxmlformats.org/officeDocument/2006/relationships/hyperlink" Target="https://de.wikipedia.org/wiki/Caracalla" TargetMode="External"/><Relationship Id="rId321" Type="http://schemas.openxmlformats.org/officeDocument/2006/relationships/hyperlink" Target="https://www.bibleserver.com/LUT/1.Mose29%2C35" TargetMode="External"/><Relationship Id="rId342" Type="http://schemas.openxmlformats.org/officeDocument/2006/relationships/hyperlink" Target="https://www.bibleserver.com/LUT/Lukas3%2C24" TargetMode="External"/><Relationship Id="rId363" Type="http://schemas.openxmlformats.org/officeDocument/2006/relationships/hyperlink" Target="https://www.bibleserver.com/LUT/Lukas3%2C29" TargetMode="External"/><Relationship Id="rId202" Type="http://schemas.openxmlformats.org/officeDocument/2006/relationships/hyperlink" Target="https://de.wikipedia.org/wiki/Diokletian" TargetMode="External"/><Relationship Id="rId223" Type="http://schemas.openxmlformats.org/officeDocument/2006/relationships/hyperlink" Target="https://de.wikipedia.org/wiki/Volksrepublik_China" TargetMode="External"/><Relationship Id="rId244" Type="http://schemas.openxmlformats.org/officeDocument/2006/relationships/hyperlink" Target="https://de.wikipedia.org/wiki/Siddhartha_Gautama" TargetMode="External"/><Relationship Id="rId18" Type="http://schemas.openxmlformats.org/officeDocument/2006/relationships/hyperlink" Target="https://www.bibleserver.com/LUT/1.Mose5%2C6-8" TargetMode="External"/><Relationship Id="rId39" Type="http://schemas.openxmlformats.org/officeDocument/2006/relationships/hyperlink" Target="https://www.bibleserver.com/LUT/1.Mose9%2C28-29" TargetMode="External"/><Relationship Id="rId265" Type="http://schemas.openxmlformats.org/officeDocument/2006/relationships/hyperlink" Target="https://de.wikipedia.org/wiki/Westr%C3%B6misches_Reich" TargetMode="External"/><Relationship Id="rId286" Type="http://schemas.openxmlformats.org/officeDocument/2006/relationships/hyperlink" Target="https://de.wikipedia.org/wiki/Nergal-%C5%A1arra-u%E1%B9%A3ur" TargetMode="External"/><Relationship Id="rId50" Type="http://schemas.openxmlformats.org/officeDocument/2006/relationships/hyperlink" Target="https://www.bibleserver.com/LUT/2.Mose7%2C7" TargetMode="External"/><Relationship Id="rId104" Type="http://schemas.openxmlformats.org/officeDocument/2006/relationships/hyperlink" Target="https://www.bibleserver.com/ELB/2.K%C3%B6nige13%2C10" TargetMode="External"/><Relationship Id="rId125" Type="http://schemas.openxmlformats.org/officeDocument/2006/relationships/hyperlink" Target="https://www.bibleserver.com/LUT/Rut4%2C19" TargetMode="External"/><Relationship Id="rId146" Type="http://schemas.openxmlformats.org/officeDocument/2006/relationships/hyperlink" Target="https://www.bibleserver.com/LUT/Matth%C3%A4us1%2C7" TargetMode="External"/><Relationship Id="rId167" Type="http://schemas.openxmlformats.org/officeDocument/2006/relationships/hyperlink" Target="https://www.bibleserver.com/LUT/Matth%C3%A4us1%2C15" TargetMode="External"/><Relationship Id="rId188" Type="http://schemas.openxmlformats.org/officeDocument/2006/relationships/hyperlink" Target="https://de.wikipedia.org/wiki/Vespasian" TargetMode="External"/><Relationship Id="rId311" Type="http://schemas.openxmlformats.org/officeDocument/2006/relationships/hyperlink" Target="https://www.bibleserver.com/LUT/1.Mose35%2C28-29" TargetMode="External"/><Relationship Id="rId332" Type="http://schemas.openxmlformats.org/officeDocument/2006/relationships/hyperlink" Target="https://de.wikipedia.org/wiki/Britisches_Weltreich" TargetMode="External"/><Relationship Id="rId353" Type="http://schemas.openxmlformats.org/officeDocument/2006/relationships/hyperlink" Target="https://www.bibleserver.com/LUT/Lukas3%2C27" TargetMode="External"/><Relationship Id="rId374" Type="http://schemas.openxmlformats.org/officeDocument/2006/relationships/hyperlink" Target="https://www.bibleserver.com/LUT/Lukas3%2C31" TargetMode="External"/><Relationship Id="rId71" Type="http://schemas.openxmlformats.org/officeDocument/2006/relationships/hyperlink" Target="https://www.bibleserver.com/LUT/Richter12%2C7" TargetMode="External"/><Relationship Id="rId92" Type="http://schemas.openxmlformats.org/officeDocument/2006/relationships/hyperlink" Target="https://www.bibleserver.com/LUT/2.K%C3%B6nige18%2C1-2" TargetMode="External"/><Relationship Id="rId213" Type="http://schemas.openxmlformats.org/officeDocument/2006/relationships/hyperlink" Target="https://de.wikipedia.org/wiki/Maximilian_I._(HRR)" TargetMode="External"/><Relationship Id="rId234" Type="http://schemas.openxmlformats.org/officeDocument/2006/relationships/hyperlink" Target="https://de.wikipedia.org/wiki/Zweiter_Weltkrieg" TargetMode="External"/><Relationship Id="rId2" Type="http://schemas.openxmlformats.org/officeDocument/2006/relationships/hyperlink" Target="https://de.wikipedia.org/wiki/Philipp_Jacob_Spener" TargetMode="External"/><Relationship Id="rId29" Type="http://schemas.openxmlformats.org/officeDocument/2006/relationships/hyperlink" Target="https://www.bibleserver.com/LUT/1.Mose11%2C14-15" TargetMode="External"/><Relationship Id="rId255" Type="http://schemas.openxmlformats.org/officeDocument/2006/relationships/hyperlink" Target="https://de.wikipedia.org/wiki/Isaac_Newton" TargetMode="External"/><Relationship Id="rId276" Type="http://schemas.openxmlformats.org/officeDocument/2006/relationships/hyperlink" Target="https://de.wikipedia.org/wiki/Kyros_II." TargetMode="External"/><Relationship Id="rId297" Type="http://schemas.openxmlformats.org/officeDocument/2006/relationships/hyperlink" Target="https://de.wikipedia.org/wiki/Salm%C4%81nu-a%C5%A1ar%C4%93d_III." TargetMode="External"/><Relationship Id="rId40" Type="http://schemas.openxmlformats.org/officeDocument/2006/relationships/hyperlink" Target="https://www.bibleserver.com/LUT/1.Mose21%2C5" TargetMode="External"/><Relationship Id="rId115" Type="http://schemas.openxmlformats.org/officeDocument/2006/relationships/hyperlink" Target="https://www.bibleserver.com/LUT/1.K%C3%B6nige15%2C25" TargetMode="External"/><Relationship Id="rId136" Type="http://schemas.openxmlformats.org/officeDocument/2006/relationships/hyperlink" Target="https://www.bibleserver.com/LUT/Matth%C3%A4us1%2C3" TargetMode="External"/><Relationship Id="rId157" Type="http://schemas.openxmlformats.org/officeDocument/2006/relationships/hyperlink" Target="https://www.bibleserver.com/LUT/Matth%C3%A4us1%2C12" TargetMode="External"/><Relationship Id="rId178" Type="http://schemas.openxmlformats.org/officeDocument/2006/relationships/hyperlink" Target="https://de.wikipedia.org/wiki/Antigonos_der_Hasmon%C3%A4er" TargetMode="External"/><Relationship Id="rId301" Type="http://schemas.openxmlformats.org/officeDocument/2006/relationships/hyperlink" Target="https://de.wikipedia.org/wiki/S%C3%AEn-a%E1%B8%AB%E1%B8%ABe-eriba" TargetMode="External"/><Relationship Id="rId322" Type="http://schemas.openxmlformats.org/officeDocument/2006/relationships/hyperlink" Target="https://www.bibleserver.com/LUT/1.Mose38%2C29" TargetMode="External"/><Relationship Id="rId343" Type="http://schemas.openxmlformats.org/officeDocument/2006/relationships/hyperlink" Target="https://www.bibleserver.com/LUT/Lukas3%2C24" TargetMode="External"/><Relationship Id="rId364" Type="http://schemas.openxmlformats.org/officeDocument/2006/relationships/hyperlink" Target="https://www.bibleserver.com/LUT/Lukas3%2C29" TargetMode="External"/><Relationship Id="rId61" Type="http://schemas.openxmlformats.org/officeDocument/2006/relationships/hyperlink" Target="https://de.wikipedia.org/wiki/George_Whitefield" TargetMode="External"/><Relationship Id="rId82" Type="http://schemas.openxmlformats.org/officeDocument/2006/relationships/hyperlink" Target="https://www.bibleserver.com/ELB/1.K%C3%B6nige15%2C1-2" TargetMode="External"/><Relationship Id="rId199" Type="http://schemas.openxmlformats.org/officeDocument/2006/relationships/hyperlink" Target="https://de.wikipedia.org/wiki/Elagabal" TargetMode="External"/><Relationship Id="rId203" Type="http://schemas.openxmlformats.org/officeDocument/2006/relationships/hyperlink" Target="https://de.wikipedia.org/wiki/Konstantin_der_Gro%C3%9Fe" TargetMode="External"/><Relationship Id="rId19" Type="http://schemas.openxmlformats.org/officeDocument/2006/relationships/hyperlink" Target="https://www.bibleserver.com/LUT/1.Mose5%2C9-11" TargetMode="External"/><Relationship Id="rId224" Type="http://schemas.openxmlformats.org/officeDocument/2006/relationships/hyperlink" Target="https://de.wikipedia.org/wiki/Indien" TargetMode="External"/><Relationship Id="rId245" Type="http://schemas.openxmlformats.org/officeDocument/2006/relationships/hyperlink" Target="https://de.wikipedia.org/wiki/Konfuzius" TargetMode="External"/><Relationship Id="rId266" Type="http://schemas.openxmlformats.org/officeDocument/2006/relationships/hyperlink" Target="https://de.wikipedia.org/wiki/Heiliges_R%C3%B6misches_Reich" TargetMode="External"/><Relationship Id="rId287" Type="http://schemas.openxmlformats.org/officeDocument/2006/relationships/hyperlink" Target="https://de.wikipedia.org/wiki/Nabonid" TargetMode="External"/><Relationship Id="rId30" Type="http://schemas.openxmlformats.org/officeDocument/2006/relationships/hyperlink" Target="https://www.bibleserver.com/LUT/1.Mose11%2C16-17" TargetMode="External"/><Relationship Id="rId105" Type="http://schemas.openxmlformats.org/officeDocument/2006/relationships/hyperlink" Target="https://www.bibleserver.com/ELB/2.K%C3%B6nige14%2C23" TargetMode="External"/><Relationship Id="rId126" Type="http://schemas.openxmlformats.org/officeDocument/2006/relationships/hyperlink" Target="https://www.bibleserver.com/LUT/Rut4%2C20" TargetMode="External"/><Relationship Id="rId147" Type="http://schemas.openxmlformats.org/officeDocument/2006/relationships/hyperlink" Target="https://www.bibleserver.com/LUT/Matth%C3%A4us1%2C8" TargetMode="External"/><Relationship Id="rId168" Type="http://schemas.openxmlformats.org/officeDocument/2006/relationships/hyperlink" Target="https://www.bibleserver.com/LUT/Matth%C3%A4us1%2C16" TargetMode="External"/><Relationship Id="rId312" Type="http://schemas.openxmlformats.org/officeDocument/2006/relationships/hyperlink" Target="https://www.bibleserver.com/LUT/1.Mose29%2C34" TargetMode="External"/><Relationship Id="rId333" Type="http://schemas.openxmlformats.org/officeDocument/2006/relationships/hyperlink" Target="https://de.wikipedia.org/wiki/Britisches_Weltreich" TargetMode="External"/><Relationship Id="rId354" Type="http://schemas.openxmlformats.org/officeDocument/2006/relationships/hyperlink" Target="https://www.bibleserver.com/LUT/Lukas3%2C27" TargetMode="External"/><Relationship Id="rId51" Type="http://schemas.openxmlformats.org/officeDocument/2006/relationships/hyperlink" Target="https://www.bibleserver.com/LUT/5.Mose34%2C7" TargetMode="External"/><Relationship Id="rId72" Type="http://schemas.openxmlformats.org/officeDocument/2006/relationships/hyperlink" Target="https://www.bibleserver.com/LUT/Richter12%2C8-9" TargetMode="External"/><Relationship Id="rId93" Type="http://schemas.openxmlformats.org/officeDocument/2006/relationships/hyperlink" Target="https://www.bibleserver.com/LUT/2.K%C3%B6nige21%2C1" TargetMode="External"/><Relationship Id="rId189" Type="http://schemas.openxmlformats.org/officeDocument/2006/relationships/hyperlink" Target="https://de.wikipedia.org/wiki/Titus" TargetMode="External"/><Relationship Id="rId375" Type="http://schemas.openxmlformats.org/officeDocument/2006/relationships/hyperlink" Target="https://www.bibleserver.com/LUT/Lukas3%2C31" TargetMode="External"/><Relationship Id="rId3" Type="http://schemas.openxmlformats.org/officeDocument/2006/relationships/hyperlink" Target="https://de.wikipedia.org/wiki/Martin_Luther" TargetMode="External"/><Relationship Id="rId214" Type="http://schemas.openxmlformats.org/officeDocument/2006/relationships/hyperlink" Target="https://de.wikipedia.org/wiki/Karl_V._(HRR)" TargetMode="External"/><Relationship Id="rId235" Type="http://schemas.openxmlformats.org/officeDocument/2006/relationships/hyperlink" Target="https://de.wikipedia.org/wiki/Penicilline" TargetMode="External"/><Relationship Id="rId256" Type="http://schemas.openxmlformats.org/officeDocument/2006/relationships/hyperlink" Target="https://de.wikipedia.org/wiki/Johann_Wolfgang_von_Goethe" TargetMode="External"/><Relationship Id="rId277" Type="http://schemas.openxmlformats.org/officeDocument/2006/relationships/hyperlink" Target="https://de.wikipedia.org/wiki/Perserreich" TargetMode="External"/><Relationship Id="rId298" Type="http://schemas.openxmlformats.org/officeDocument/2006/relationships/hyperlink" Target="https://de.wikipedia.org/wiki/Tukulti-apil-E%C5%A1arra_III." TargetMode="External"/><Relationship Id="rId116" Type="http://schemas.openxmlformats.org/officeDocument/2006/relationships/hyperlink" Target="https://www.bibleserver.com/ELB/1.K%C3%B6nige14%2C20" TargetMode="External"/><Relationship Id="rId137" Type="http://schemas.openxmlformats.org/officeDocument/2006/relationships/hyperlink" Target="https://www.bibleserver.com/LUT/Matth%C3%A4us1%2C4" TargetMode="External"/><Relationship Id="rId158" Type="http://schemas.openxmlformats.org/officeDocument/2006/relationships/hyperlink" Target="https://www.bibleserver.com/LUT/Matth%C3%A4us1%2C12" TargetMode="External"/><Relationship Id="rId302" Type="http://schemas.openxmlformats.org/officeDocument/2006/relationships/hyperlink" Target="https://de.wikipedia.org/wiki/Mittleres_Reich" TargetMode="External"/><Relationship Id="rId323" Type="http://schemas.openxmlformats.org/officeDocument/2006/relationships/hyperlink" Target="https://www.bibleserver.com/LUT/Matth%C3%A4us1%2C6" TargetMode="External"/><Relationship Id="rId344" Type="http://schemas.openxmlformats.org/officeDocument/2006/relationships/hyperlink" Target="https://www.bibleserver.com/LUT/Lukas3%2C24" TargetMode="External"/><Relationship Id="rId20" Type="http://schemas.openxmlformats.org/officeDocument/2006/relationships/hyperlink" Target="https://www.bibleserver.com/LUT/1.Mose5%2C12-14" TargetMode="External"/><Relationship Id="rId41" Type="http://schemas.openxmlformats.org/officeDocument/2006/relationships/hyperlink" Target="https://www.bibleserver.com/LUT/1.Mose16%2C16" TargetMode="External"/><Relationship Id="rId62" Type="http://schemas.openxmlformats.org/officeDocument/2006/relationships/hyperlink" Target="https://de.wikipedia.org/wiki/Jonathan_Edwards_(Prediger)" TargetMode="External"/><Relationship Id="rId83" Type="http://schemas.openxmlformats.org/officeDocument/2006/relationships/hyperlink" Target="https://www.bibleserver.com/LUT/1.K%C3%B6nige15%2C9-10" TargetMode="External"/><Relationship Id="rId179" Type="http://schemas.openxmlformats.org/officeDocument/2006/relationships/hyperlink" Target="https://de.wikipedia.org/wiki/Aristobulos_(Bruder_der_Mariamne)" TargetMode="External"/><Relationship Id="rId365" Type="http://schemas.openxmlformats.org/officeDocument/2006/relationships/hyperlink" Target="https://www.bibleserver.com/LUT/Lukas3%2C29" TargetMode="External"/><Relationship Id="rId190" Type="http://schemas.openxmlformats.org/officeDocument/2006/relationships/hyperlink" Target="https://de.wikipedia.org/wiki/Domitian" TargetMode="External"/><Relationship Id="rId204" Type="http://schemas.openxmlformats.org/officeDocument/2006/relationships/hyperlink" Target="https://de.wikipedia.org/wiki/Mao_Zedong" TargetMode="External"/><Relationship Id="rId225" Type="http://schemas.openxmlformats.org/officeDocument/2006/relationships/hyperlink" Target="https://de.wikipedia.org/wiki/Vereinigte_Staaten" TargetMode="External"/><Relationship Id="rId246" Type="http://schemas.openxmlformats.org/officeDocument/2006/relationships/hyperlink" Target="https://de.wikipedia.org/wiki/Sokrates" TargetMode="External"/><Relationship Id="rId267" Type="http://schemas.openxmlformats.org/officeDocument/2006/relationships/hyperlink" Target="https://de.wikipedia.org/wiki/Israel" TargetMode="External"/><Relationship Id="rId288" Type="http://schemas.openxmlformats.org/officeDocument/2006/relationships/hyperlink" Target="https://de.wikipedia.org/wiki/Bel-%C5%A1arru-u%E1%B9%A3ur" TargetMode="External"/><Relationship Id="rId106" Type="http://schemas.openxmlformats.org/officeDocument/2006/relationships/hyperlink" Target="https://www.bibleserver.com/ELB/2.K%C3%B6nige15%2C8" TargetMode="External"/><Relationship Id="rId127" Type="http://schemas.openxmlformats.org/officeDocument/2006/relationships/hyperlink" Target="https://www.bibleserver.com/LUT/Rut4%2C21" TargetMode="External"/><Relationship Id="rId313" Type="http://schemas.openxmlformats.org/officeDocument/2006/relationships/hyperlink" Target="https://www.bibleserver.com/LUT/1.Mose29%2C35" TargetMode="External"/><Relationship Id="rId10" Type="http://schemas.openxmlformats.org/officeDocument/2006/relationships/hyperlink" Target="https://www.bibleserver.com/LUT/Richter3%2C14" TargetMode="External"/><Relationship Id="rId31" Type="http://schemas.openxmlformats.org/officeDocument/2006/relationships/hyperlink" Target="https://www.bibleserver.com/LUT/1.Mose11%2C18-19" TargetMode="External"/><Relationship Id="rId52" Type="http://schemas.openxmlformats.org/officeDocument/2006/relationships/hyperlink" Target="https://www.bibleserver.com/LUT/Josua14%2C10" TargetMode="External"/><Relationship Id="rId73" Type="http://schemas.openxmlformats.org/officeDocument/2006/relationships/hyperlink" Target="https://www.bibleserver.com/LUT/Richter12%2C11" TargetMode="External"/><Relationship Id="rId94" Type="http://schemas.openxmlformats.org/officeDocument/2006/relationships/hyperlink" Target="https://www.bibleserver.com/LUT/2.K%C3%B6nige21%2C19" TargetMode="External"/><Relationship Id="rId148" Type="http://schemas.openxmlformats.org/officeDocument/2006/relationships/hyperlink" Target="https://www.bibleserver.com/LUT/Matth%C3%A4us1%2C8" TargetMode="External"/><Relationship Id="rId169" Type="http://schemas.openxmlformats.org/officeDocument/2006/relationships/hyperlink" Target="https://de.wikipedia.org/wiki/Judas_Makkab%C3%A4us" TargetMode="External"/><Relationship Id="rId334" Type="http://schemas.openxmlformats.org/officeDocument/2006/relationships/hyperlink" Target="https://de.wikipedia.org/wiki/Britisches_Weltreich" TargetMode="External"/><Relationship Id="rId355" Type="http://schemas.openxmlformats.org/officeDocument/2006/relationships/hyperlink" Target="https://www.bibleserver.com/LUT/Lukas3%2C27" TargetMode="External"/><Relationship Id="rId376" Type="http://schemas.openxmlformats.org/officeDocument/2006/relationships/hyperlink" Target="https://www.bibleserver.com/LUT/Lukas3%2C31" TargetMode="External"/><Relationship Id="rId4" Type="http://schemas.openxmlformats.org/officeDocument/2006/relationships/hyperlink" Target="https://de.wikipedia.org/wiki/Paul_Gerhardt" TargetMode="External"/><Relationship Id="rId180" Type="http://schemas.openxmlformats.org/officeDocument/2006/relationships/hyperlink" Target="https://de.wikipedia.org/wiki/Herodes" TargetMode="External"/><Relationship Id="rId215" Type="http://schemas.openxmlformats.org/officeDocument/2006/relationships/hyperlink" Target="https://de.wikipedia.org/wiki/Napoleon_Bonaparte" TargetMode="External"/><Relationship Id="rId236" Type="http://schemas.openxmlformats.org/officeDocument/2006/relationships/hyperlink" Target="https://de.wikipedia.org/wiki/Entdeckung_Amerikas" TargetMode="External"/><Relationship Id="rId257" Type="http://schemas.openxmlformats.org/officeDocument/2006/relationships/hyperlink" Target="https://de.wikipedia.org/wiki/Friedrich_Schiller" TargetMode="External"/><Relationship Id="rId278" Type="http://schemas.openxmlformats.org/officeDocument/2006/relationships/hyperlink" Target="https://de.wikipedia.org/wiki/Gobryas_I." TargetMode="External"/><Relationship Id="rId303" Type="http://schemas.openxmlformats.org/officeDocument/2006/relationships/hyperlink" Target="https://de.wikipedia.org/wiki/Neues_Reich" TargetMode="External"/><Relationship Id="rId42" Type="http://schemas.openxmlformats.org/officeDocument/2006/relationships/hyperlink" Target="https://www.bibleserver.com/LUT/1.Mose25%2C26" TargetMode="External"/><Relationship Id="rId84" Type="http://schemas.openxmlformats.org/officeDocument/2006/relationships/hyperlink" Target="https://www.bibleserver.com/LUT/1.K%C3%B6nige22%2C41-42" TargetMode="External"/><Relationship Id="rId138" Type="http://schemas.openxmlformats.org/officeDocument/2006/relationships/hyperlink" Target="https://www.bibleserver.com/LUT/Matth%C3%A4us1%2C4" TargetMode="External"/><Relationship Id="rId345" Type="http://schemas.openxmlformats.org/officeDocument/2006/relationships/hyperlink" Target="https://www.bibleserver.com/LUT/Lukas3%2C25" TargetMode="External"/><Relationship Id="rId191" Type="http://schemas.openxmlformats.org/officeDocument/2006/relationships/hyperlink" Target="https://de.wikipedia.org/wiki/Nerva" TargetMode="External"/><Relationship Id="rId205" Type="http://schemas.openxmlformats.org/officeDocument/2006/relationships/hyperlink" Target="https://de.wikipedia.org/wiki/Mohandas_Karamchand_Gandhi" TargetMode="External"/><Relationship Id="rId247" Type="http://schemas.openxmlformats.org/officeDocument/2006/relationships/hyperlink" Target="https://de.wikipedia.org/wiki/Platon" TargetMode="External"/><Relationship Id="rId107" Type="http://schemas.openxmlformats.org/officeDocument/2006/relationships/hyperlink" Target="https://www.bibleserver.com/ELB/2.K%C3%B6nige15%2C13" TargetMode="External"/><Relationship Id="rId289" Type="http://schemas.openxmlformats.org/officeDocument/2006/relationships/hyperlink" Target="https://de.wikipedia.org/wiki/Augustinus_von_Hippo" TargetMode="External"/><Relationship Id="rId11" Type="http://schemas.openxmlformats.org/officeDocument/2006/relationships/hyperlink" Target="https://www.bibleserver.com/LUT/Richter3%2C11" TargetMode="External"/><Relationship Id="rId53" Type="http://schemas.openxmlformats.org/officeDocument/2006/relationships/hyperlink" Target="https://de.wikipedia.org/wiki/Watchman_Nee" TargetMode="External"/><Relationship Id="rId149" Type="http://schemas.openxmlformats.org/officeDocument/2006/relationships/hyperlink" Target="https://www.bibleserver.com/LUT/Matth%C3%A4us1%2C8" TargetMode="External"/><Relationship Id="rId314" Type="http://schemas.openxmlformats.org/officeDocument/2006/relationships/hyperlink" Target="https://www.bibleserver.com/LUT/1.Mose30%2C5-6" TargetMode="External"/><Relationship Id="rId356" Type="http://schemas.openxmlformats.org/officeDocument/2006/relationships/hyperlink" Target="https://www.bibleserver.com/LUT/Lukas3%2C27" TargetMode="External"/><Relationship Id="rId95" Type="http://schemas.openxmlformats.org/officeDocument/2006/relationships/hyperlink" Target="https://www.bibleserver.com/LUT/2.K%C3%B6nige22%2C1" TargetMode="External"/><Relationship Id="rId160" Type="http://schemas.openxmlformats.org/officeDocument/2006/relationships/hyperlink" Target="https://www.bibleserver.com/LUT/Matth%C3%A4us1%2C13" TargetMode="External"/><Relationship Id="rId216" Type="http://schemas.openxmlformats.org/officeDocument/2006/relationships/hyperlink" Target="https://de.wikipedia.org/wiki/Adolf_Hitler" TargetMode="External"/><Relationship Id="rId258" Type="http://schemas.openxmlformats.org/officeDocument/2006/relationships/hyperlink" Target="https://de.wikipedia.org/wiki/Charles_Darwin" TargetMode="External"/><Relationship Id="rId22" Type="http://schemas.openxmlformats.org/officeDocument/2006/relationships/hyperlink" Target="https://www.bibleserver.com/LUT/1.Mose5%2C18-20" TargetMode="External"/><Relationship Id="rId64" Type="http://schemas.openxmlformats.org/officeDocument/2006/relationships/hyperlink" Target="https://de.wikipedia.org/wiki/John_Owen_(Theologe)" TargetMode="External"/><Relationship Id="rId118" Type="http://schemas.openxmlformats.org/officeDocument/2006/relationships/hyperlink" Target="https://www.bibleserver.com/LUT/2.K%C3%B6nige8%2C16-17" TargetMode="External"/><Relationship Id="rId325" Type="http://schemas.openxmlformats.org/officeDocument/2006/relationships/hyperlink" Target="https://de.wikipedia.org/wiki/Hildegard_von_Bingen" TargetMode="External"/><Relationship Id="rId367" Type="http://schemas.openxmlformats.org/officeDocument/2006/relationships/hyperlink" Target="https://www.bibleserver.com/LUT/Lukas3%2C29" TargetMode="External"/><Relationship Id="rId171" Type="http://schemas.openxmlformats.org/officeDocument/2006/relationships/hyperlink" Target="https://de.wikipedia.org/wiki/Johannes_Hyrkanos_II." TargetMode="External"/><Relationship Id="rId227" Type="http://schemas.openxmlformats.org/officeDocument/2006/relationships/hyperlink" Target="https://de.wikipedia.org/wiki/Franz%C3%B6sische_Revolution" TargetMode="External"/><Relationship Id="rId269" Type="http://schemas.openxmlformats.org/officeDocument/2006/relationships/hyperlink" Target="https://de.wikipedia.org/wiki/Ptolem%C3%A4er" TargetMode="External"/><Relationship Id="rId33" Type="http://schemas.openxmlformats.org/officeDocument/2006/relationships/hyperlink" Target="https://www.bibleserver.com/LUT/1.Mose11%2C24-25" TargetMode="External"/><Relationship Id="rId129" Type="http://schemas.openxmlformats.org/officeDocument/2006/relationships/hyperlink" Target="https://www.bibleserver.com/LUT/Rut4%2C21" TargetMode="External"/><Relationship Id="rId280" Type="http://schemas.openxmlformats.org/officeDocument/2006/relationships/hyperlink" Target="https://de.wikipedia.org/wiki/Dareios_I." TargetMode="External"/><Relationship Id="rId336" Type="http://schemas.openxmlformats.org/officeDocument/2006/relationships/hyperlink" Target="https://www.bibleserver.com/LUT/Lukas3%2C24" TargetMode="External"/><Relationship Id="rId75" Type="http://schemas.openxmlformats.org/officeDocument/2006/relationships/hyperlink" Target="https://www.bibleserver.com/LUT/Richter13%2C1" TargetMode="External"/><Relationship Id="rId140" Type="http://schemas.openxmlformats.org/officeDocument/2006/relationships/hyperlink" Target="https://www.bibleserver.com/LUT/Matth%C3%A4us1%2C5" TargetMode="External"/><Relationship Id="rId182" Type="http://schemas.openxmlformats.org/officeDocument/2006/relationships/hyperlink" Target="https://de.wikipedia.org/wiki/Augustus" TargetMode="External"/><Relationship Id="rId378" Type="http://schemas.openxmlformats.org/officeDocument/2006/relationships/hyperlink" Target="https://de.wikipedia.org/wiki/Altes_Reich" TargetMode="External"/><Relationship Id="rId6" Type="http://schemas.openxmlformats.org/officeDocument/2006/relationships/hyperlink" Target="https://de.wikipedia.org/wiki/S%C3%B8ren_Kierkegaard" TargetMode="External"/><Relationship Id="rId238" Type="http://schemas.openxmlformats.org/officeDocument/2006/relationships/hyperlink" Target="https://de.wikipedia.org/wiki/Osmanisches_Reich" TargetMode="External"/><Relationship Id="rId291" Type="http://schemas.openxmlformats.org/officeDocument/2006/relationships/hyperlink" Target="https://de.wikipedia.org/wiki/Pirminius" TargetMode="External"/><Relationship Id="rId305" Type="http://schemas.openxmlformats.org/officeDocument/2006/relationships/hyperlink" Target="https://de.wikipedia.org/wiki/Sexuelle_Revolution" TargetMode="External"/><Relationship Id="rId347" Type="http://schemas.openxmlformats.org/officeDocument/2006/relationships/hyperlink" Target="https://www.bibleserver.com/LUT/Lukas3%2C25" TargetMode="External"/><Relationship Id="rId44" Type="http://schemas.openxmlformats.org/officeDocument/2006/relationships/hyperlink" Target="https://www.bibleserver.com/LUT/1.Mose23%2C1-2" TargetMode="External"/><Relationship Id="rId86" Type="http://schemas.openxmlformats.org/officeDocument/2006/relationships/hyperlink" Target="https://www.bibleserver.com/LUT/2.K%C3%B6nige11%2C1-3" TargetMode="External"/><Relationship Id="rId151" Type="http://schemas.openxmlformats.org/officeDocument/2006/relationships/hyperlink" Target="https://www.bibleserver.com/LUT/Matth%C3%A4us1%2C9" TargetMode="External"/><Relationship Id="rId193" Type="http://schemas.openxmlformats.org/officeDocument/2006/relationships/hyperlink" Target="https://de.wikipedia.org/wiki/Hadrian_(Kaiser)" TargetMode="External"/><Relationship Id="rId207" Type="http://schemas.openxmlformats.org/officeDocument/2006/relationships/hyperlink" Target="https://de.wikipedia.org/wiki/Karl_der_Gro%C3%9Fe" TargetMode="External"/><Relationship Id="rId249" Type="http://schemas.openxmlformats.org/officeDocument/2006/relationships/hyperlink" Target="https://de.wikipedia.org/wiki/Zenon_von_Kition" TargetMode="External"/><Relationship Id="rId13" Type="http://schemas.openxmlformats.org/officeDocument/2006/relationships/hyperlink" Target="https://www.bibleserver.com/LUT/Richter5%2C31" TargetMode="External"/><Relationship Id="rId109" Type="http://schemas.openxmlformats.org/officeDocument/2006/relationships/hyperlink" Target="https://www.bibleserver.com/ELB/2.K%C3%B6nige15%2C27" TargetMode="External"/><Relationship Id="rId260" Type="http://schemas.openxmlformats.org/officeDocument/2006/relationships/hyperlink" Target="https://de.wikipedia.org/wiki/Max_Planck" TargetMode="External"/><Relationship Id="rId316" Type="http://schemas.openxmlformats.org/officeDocument/2006/relationships/hyperlink" Target="https://www.bibleserver.com/LUT/1.Mose30%2C10-11" TargetMode="External"/><Relationship Id="rId55" Type="http://schemas.openxmlformats.org/officeDocument/2006/relationships/hyperlink" Target="https://de.wikipedia.org/wiki/Oswald_Chambers" TargetMode="External"/><Relationship Id="rId97" Type="http://schemas.openxmlformats.org/officeDocument/2006/relationships/hyperlink" Target="https://www.bibleserver.com/ELB/1.K%C3%B6nige16%2C8" TargetMode="External"/><Relationship Id="rId120" Type="http://schemas.openxmlformats.org/officeDocument/2006/relationships/hyperlink" Target="https://www.bibleserver.com/LUT/Daniel1%2C1" TargetMode="External"/><Relationship Id="rId358" Type="http://schemas.openxmlformats.org/officeDocument/2006/relationships/hyperlink" Target="https://www.bibleserver.com/LUT/Lukas3%2C28" TargetMode="External"/><Relationship Id="rId162" Type="http://schemas.openxmlformats.org/officeDocument/2006/relationships/hyperlink" Target="https://www.bibleserver.com/LUT/Matth%C3%A4us1%2C13" TargetMode="External"/><Relationship Id="rId218" Type="http://schemas.openxmlformats.org/officeDocument/2006/relationships/hyperlink" Target="https://de.wikipedia.org/wiki/Gr%C3%BCne_Revolution" TargetMode="External"/><Relationship Id="rId271" Type="http://schemas.openxmlformats.org/officeDocument/2006/relationships/hyperlink" Target="https://de.wikipedia.org/wiki/Antiochos_I." TargetMode="External"/><Relationship Id="rId24" Type="http://schemas.openxmlformats.org/officeDocument/2006/relationships/hyperlink" Target="https://www.bibleserver.com/LUT/1.Mose5%2C25-27" TargetMode="External"/><Relationship Id="rId66" Type="http://schemas.openxmlformats.org/officeDocument/2006/relationships/hyperlink" Target="https://de.wikipedia.org/wiki/Ignatius_von_Loyola" TargetMode="External"/><Relationship Id="rId131" Type="http://schemas.openxmlformats.org/officeDocument/2006/relationships/hyperlink" Target="https://www.bibleserver.com/LUT/Rut4%2C19" TargetMode="External"/><Relationship Id="rId327" Type="http://schemas.openxmlformats.org/officeDocument/2006/relationships/hyperlink" Target="https://de.wikipedia.org/wiki/Erstes_Konzil_von_Konstantinopel" TargetMode="External"/><Relationship Id="rId369" Type="http://schemas.openxmlformats.org/officeDocument/2006/relationships/hyperlink" Target="https://www.bibleserver.com/LUT/Lukas3%2C30" TargetMode="External"/><Relationship Id="rId173" Type="http://schemas.openxmlformats.org/officeDocument/2006/relationships/hyperlink" Target="https://de.wikipedia.org/wiki/Salome_Alexandra" TargetMode="External"/><Relationship Id="rId229" Type="http://schemas.openxmlformats.org/officeDocument/2006/relationships/hyperlink" Target="https://de.wikipedia.org/wiki/Evolutionstheorie" TargetMode="External"/><Relationship Id="rId380" Type="http://schemas.openxmlformats.org/officeDocument/2006/relationships/printerSettings" Target="../printerSettings/printerSettings1.bin"/><Relationship Id="rId240" Type="http://schemas.openxmlformats.org/officeDocument/2006/relationships/hyperlink" Target="https://de.wikipedia.org/wiki/Umayyaden" TargetMode="External"/><Relationship Id="rId35" Type="http://schemas.openxmlformats.org/officeDocument/2006/relationships/hyperlink" Target="https://www.bibleserver.com/LUT/1.Mose5%2C6-8" TargetMode="External"/><Relationship Id="rId77" Type="http://schemas.openxmlformats.org/officeDocument/2006/relationships/hyperlink" Target="https://www.bibleserver.com/LUT/Apostelgeschichte13%2C21" TargetMode="External"/><Relationship Id="rId100" Type="http://schemas.openxmlformats.org/officeDocument/2006/relationships/hyperlink" Target="https://www.bibleserver.com/ELB/1.K%C3%B6nige16%2C29" TargetMode="External"/><Relationship Id="rId282" Type="http://schemas.openxmlformats.org/officeDocument/2006/relationships/hyperlink" Target="https://de.wikipedia.org/wiki/Artaxerxes_I." TargetMode="External"/><Relationship Id="rId338" Type="http://schemas.openxmlformats.org/officeDocument/2006/relationships/hyperlink" Target="https://www.bibleserver.com/LUT/Lukas3%2C26" TargetMode="External"/><Relationship Id="rId8" Type="http://schemas.openxmlformats.org/officeDocument/2006/relationships/hyperlink" Target="https://www.bibleserver.com/LUT/Daniel9%2C24-27" TargetMode="External"/><Relationship Id="rId142" Type="http://schemas.openxmlformats.org/officeDocument/2006/relationships/hyperlink" Target="https://www.bibleserver.com/LUT/Matth%C3%A4us1%2C5" TargetMode="External"/><Relationship Id="rId184" Type="http://schemas.openxmlformats.org/officeDocument/2006/relationships/hyperlink" Target="https://de.wikipedia.org/wiki/Caligula" TargetMode="External"/><Relationship Id="rId251" Type="http://schemas.openxmlformats.org/officeDocument/2006/relationships/hyperlink" Target="https://de.wikipedia.org/wiki/Christoph_Kolumbus" TargetMode="External"/><Relationship Id="rId46" Type="http://schemas.openxmlformats.org/officeDocument/2006/relationships/hyperlink" Target="https://www.bibleserver.com/LUT/1.Mose25%2C7" TargetMode="External"/><Relationship Id="rId293" Type="http://schemas.openxmlformats.org/officeDocument/2006/relationships/hyperlink" Target="https://de.wikipedia.org/wiki/Dominikus" TargetMode="External"/><Relationship Id="rId307" Type="http://schemas.openxmlformats.org/officeDocument/2006/relationships/hyperlink" Target="https://www.bibleserver.com/LUT/1.Mose30%2C23-24" TargetMode="External"/><Relationship Id="rId349" Type="http://schemas.openxmlformats.org/officeDocument/2006/relationships/hyperlink" Target="https://www.bibleserver.com/LUT/Lukas3%2C26" TargetMode="External"/><Relationship Id="rId88" Type="http://schemas.openxmlformats.org/officeDocument/2006/relationships/hyperlink" Target="https://www.bibleserver.com/LUT/2.K%C3%B6nige14%2C1-2" TargetMode="External"/><Relationship Id="rId111" Type="http://schemas.openxmlformats.org/officeDocument/2006/relationships/hyperlink" Target="https://www.bibleserver.com/LUT/2.K%C3%B6nige24%2C8" TargetMode="External"/><Relationship Id="rId153" Type="http://schemas.openxmlformats.org/officeDocument/2006/relationships/hyperlink" Target="https://www.bibleserver.com/LUT/Matth%C3%A4us1%2C10" TargetMode="External"/><Relationship Id="rId195" Type="http://schemas.openxmlformats.org/officeDocument/2006/relationships/hyperlink" Target="https://de.wikipedia.org/wiki/Mark_Aurel" TargetMode="External"/><Relationship Id="rId209" Type="http://schemas.openxmlformats.org/officeDocument/2006/relationships/hyperlink" Target="https://de.wikipedia.org/wiki/Heinrich_VI._(HRR)" TargetMode="External"/><Relationship Id="rId360" Type="http://schemas.openxmlformats.org/officeDocument/2006/relationships/hyperlink" Target="https://www.bibleserver.com/LUT/Lukas3%2C28" TargetMode="External"/><Relationship Id="rId220" Type="http://schemas.openxmlformats.org/officeDocument/2006/relationships/hyperlink" Target="https://de.wikipedia.org/wiki/Karl_Marx" TargetMode="External"/><Relationship Id="rId15" Type="http://schemas.openxmlformats.org/officeDocument/2006/relationships/hyperlink" Target="https://www.bibleserver.com/LUT/Richter8%2C28" TargetMode="External"/><Relationship Id="rId57" Type="http://schemas.openxmlformats.org/officeDocument/2006/relationships/hyperlink" Target="https://de.wikipedia.org/wiki/Charles_Haddon_Spurgeon" TargetMode="External"/><Relationship Id="rId262" Type="http://schemas.openxmlformats.org/officeDocument/2006/relationships/hyperlink" Target="https://de.wikipedia.org/wiki/Antibabypille" TargetMode="External"/><Relationship Id="rId318" Type="http://schemas.openxmlformats.org/officeDocument/2006/relationships/hyperlink" Target="https://www.bibleserver.com/LUT/1.Mose30%2C19-20" TargetMode="External"/><Relationship Id="rId99" Type="http://schemas.openxmlformats.org/officeDocument/2006/relationships/hyperlink" Target="https://www.bibleserver.com/ELB/1.K%C3%B6nige16%2C21-23" TargetMode="External"/><Relationship Id="rId122" Type="http://schemas.openxmlformats.org/officeDocument/2006/relationships/hyperlink" Target="https://www.bibleserver.com/LUT/2.K%C3%B6nige25%2C3" TargetMode="External"/><Relationship Id="rId164" Type="http://schemas.openxmlformats.org/officeDocument/2006/relationships/hyperlink" Target="https://www.bibleserver.com/LUT/Matth%C3%A4us1%2C14" TargetMode="External"/><Relationship Id="rId371" Type="http://schemas.openxmlformats.org/officeDocument/2006/relationships/hyperlink" Target="https://www.bibleserver.com/LUT/Lukas3%2C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CDC8E-9263-4B5C-BBA1-4F0BD7BCEB9D}">
  <sheetPr codeName="Tabelle1">
    <pageSetUpPr fitToPage="1"/>
  </sheetPr>
  <dimension ref="A1:ICD408"/>
  <sheetViews>
    <sheetView showGridLines="0" tabSelected="1" zoomScale="55" zoomScaleNormal="55" zoomScaleSheetLayoutView="85" workbookViewId="0">
      <selection activeCell="GN75" sqref="GN75"/>
    </sheetView>
  </sheetViews>
  <sheetFormatPr baseColWidth="10" defaultRowHeight="21" customHeight="1" x14ac:dyDescent="0.25"/>
  <cols>
    <col min="1" max="2" width="4.7109375" style="1" customWidth="1"/>
    <col min="3" max="3" width="2.7109375" style="1" customWidth="1"/>
    <col min="4" max="4" width="8.7109375" style="1" customWidth="1"/>
    <col min="5" max="7" width="4.7109375" style="1" customWidth="1"/>
    <col min="8" max="8" width="5.7109375" style="1" customWidth="1"/>
    <col min="9" max="10" width="5.7109375" style="2" customWidth="1"/>
    <col min="11" max="13" width="6.7109375" style="2" customWidth="1"/>
    <col min="14" max="15" width="4.7109375" style="2" hidden="1" customWidth="1"/>
    <col min="16" max="17" width="4.7109375" style="2" customWidth="1"/>
    <col min="18" max="18" width="2.7109375" style="2" customWidth="1"/>
    <col min="19" max="19" width="8.7109375" style="2" customWidth="1"/>
    <col min="20" max="22" width="4.7109375" style="2" customWidth="1"/>
    <col min="23" max="25" width="5.7109375" style="2" customWidth="1"/>
    <col min="26" max="28" width="6.7109375" style="2" customWidth="1"/>
    <col min="29" max="30" width="4.7109375" style="2" hidden="1" customWidth="1"/>
    <col min="31" max="32" width="4.7109375" style="2" customWidth="1"/>
    <col min="33" max="33" width="2.7109375" style="2" customWidth="1"/>
    <col min="34" max="34" width="8.7109375" style="2" customWidth="1"/>
    <col min="35" max="37" width="4.7109375" style="2" customWidth="1"/>
    <col min="38" max="40" width="5.7109375" style="2" customWidth="1"/>
    <col min="41" max="43" width="6.7109375" style="2" customWidth="1"/>
    <col min="44" max="45" width="4.7109375" style="2" hidden="1" customWidth="1"/>
    <col min="46" max="47" width="4.7109375" style="2" customWidth="1"/>
    <col min="48" max="48" width="2.7109375" style="2" customWidth="1"/>
    <col min="49" max="49" width="8.7109375" style="2" customWidth="1"/>
    <col min="50" max="52" width="4.7109375" style="2" customWidth="1"/>
    <col min="53" max="55" width="5.7109375" style="2" customWidth="1"/>
    <col min="56" max="58" width="6.7109375" style="2" customWidth="1"/>
    <col min="59" max="60" width="4.7109375" style="2" hidden="1" customWidth="1"/>
    <col min="61" max="62" width="4.7109375" style="2" customWidth="1"/>
    <col min="63" max="63" width="2.7109375" style="2" customWidth="1"/>
    <col min="64" max="64" width="8.7109375" style="2" customWidth="1"/>
    <col min="65" max="67" width="4.7109375" style="2" customWidth="1"/>
    <col min="68" max="70" width="5.7109375" style="2" customWidth="1"/>
    <col min="71" max="73" width="6.7109375" style="2" customWidth="1"/>
    <col min="74" max="75" width="4.7109375" style="2" hidden="1" customWidth="1"/>
    <col min="76" max="77" width="4.7109375" style="2" customWidth="1"/>
    <col min="78" max="78" width="2.7109375" style="2" customWidth="1"/>
    <col min="79" max="79" width="8.7109375" style="2" customWidth="1"/>
    <col min="80" max="82" width="4.7109375" style="2" customWidth="1"/>
    <col min="83" max="85" width="5.7109375" style="2" customWidth="1"/>
    <col min="86" max="88" width="6.7109375" style="2" customWidth="1"/>
    <col min="89" max="90" width="4.7109375" style="2" hidden="1" customWidth="1"/>
    <col min="91" max="92" width="4.7109375" style="2" customWidth="1"/>
    <col min="93" max="93" width="2.7109375" style="2" customWidth="1"/>
    <col min="94" max="94" width="8.7109375" style="2" customWidth="1"/>
    <col min="95" max="97" width="4.7109375" style="2" customWidth="1"/>
    <col min="98" max="100" width="5.7109375" style="2" customWidth="1"/>
    <col min="101" max="103" width="6.7109375" style="2" customWidth="1"/>
    <col min="104" max="105" width="4.7109375" style="2" hidden="1" customWidth="1"/>
    <col min="106" max="107" width="4.7109375" style="2" customWidth="1"/>
    <col min="108" max="108" width="2.7109375" style="2" customWidth="1"/>
    <col min="109" max="109" width="8.7109375" style="2" customWidth="1"/>
    <col min="110" max="112" width="4.7109375" style="2" customWidth="1"/>
    <col min="113" max="115" width="5.7109375" style="2" customWidth="1"/>
    <col min="116" max="118" width="6.7109375" style="2" customWidth="1"/>
    <col min="119" max="120" width="4.7109375" style="2" hidden="1" customWidth="1"/>
    <col min="121" max="122" width="4.7109375" style="2" customWidth="1"/>
    <col min="123" max="123" width="2.7109375" style="2" customWidth="1"/>
    <col min="124" max="124" width="8.7109375" style="2" customWidth="1"/>
    <col min="125" max="127" width="4.7109375" style="2" customWidth="1"/>
    <col min="128" max="130" width="5.7109375" style="2" customWidth="1"/>
    <col min="131" max="133" width="6.7109375" style="2" customWidth="1"/>
    <col min="134" max="135" width="4.7109375" style="2" hidden="1" customWidth="1"/>
    <col min="136" max="137" width="4.7109375" style="2" customWidth="1"/>
    <col min="138" max="138" width="2.7109375" style="2" customWidth="1"/>
    <col min="139" max="139" width="8.7109375" style="2" customWidth="1"/>
    <col min="140" max="142" width="4.7109375" style="2" customWidth="1"/>
    <col min="143" max="145" width="5.7109375" style="2" customWidth="1"/>
    <col min="146" max="148" width="6.7109375" style="2" customWidth="1"/>
    <col min="149" max="150" width="4.7109375" style="2" hidden="1" customWidth="1"/>
    <col min="151" max="152" width="4.7109375" style="2" customWidth="1"/>
    <col min="153" max="153" width="2.7109375" style="2" customWidth="1"/>
    <col min="154" max="154" width="8.7109375" style="2" customWidth="1"/>
    <col min="155" max="157" width="4.7109375" style="2" customWidth="1"/>
    <col min="158" max="158" width="5.7109375" style="2" customWidth="1"/>
    <col min="159" max="160" width="5.7109375" style="3" customWidth="1"/>
    <col min="161" max="163" width="6.7109375" style="3" customWidth="1"/>
    <col min="164" max="165" width="4.7109375" style="3" hidden="1" customWidth="1"/>
    <col min="166" max="167" width="4.7109375" style="3" customWidth="1"/>
    <col min="168" max="168" width="2.7109375" style="3" customWidth="1"/>
    <col min="169" max="169" width="8.7109375" style="3" customWidth="1"/>
    <col min="170" max="172" width="4.7109375" style="3" customWidth="1"/>
    <col min="173" max="175" width="5.7109375" style="3" customWidth="1"/>
    <col min="176" max="178" width="6.7109375" style="3" customWidth="1"/>
    <col min="179" max="180" width="4.7109375" style="3" hidden="1" customWidth="1"/>
    <col min="181" max="182" width="4.7109375" style="3" customWidth="1"/>
    <col min="183" max="183" width="2.7109375" style="3" customWidth="1"/>
    <col min="184" max="184" width="8.7109375" style="3" customWidth="1"/>
    <col min="185" max="187" width="4.7109375" style="3" customWidth="1"/>
    <col min="188" max="190" width="5.7109375" style="3" customWidth="1"/>
    <col min="191" max="193" width="6.7109375" style="3" customWidth="1"/>
    <col min="194" max="195" width="4.7109375" style="3" hidden="1" customWidth="1"/>
    <col min="196" max="196" width="4.7109375" style="3" customWidth="1"/>
    <col min="197" max="233" width="13.28515625" style="3" customWidth="1"/>
    <col min="234" max="6166" width="5.7109375" style="3" customWidth="1"/>
    <col min="6167" max="16384" width="11.42578125" style="1"/>
  </cols>
  <sheetData>
    <row r="1" spans="1:6166" ht="5.0999999999999996" customHeight="1" x14ac:dyDescent="0.25"/>
    <row r="2" spans="1:6166" ht="15" customHeight="1" x14ac:dyDescent="0.25">
      <c r="D2" s="131" t="s">
        <v>559</v>
      </c>
    </row>
    <row r="3" spans="1:6166" s="82" customFormat="1" ht="61.5" customHeight="1" x14ac:dyDescent="0.9">
      <c r="C3" s="94" t="s">
        <v>288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90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90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  <c r="AMM3" s="45"/>
      <c r="AMN3" s="45"/>
      <c r="AMO3" s="45"/>
      <c r="AMP3" s="45"/>
      <c r="AMQ3" s="45"/>
      <c r="AMR3" s="45"/>
      <c r="AMS3" s="45"/>
      <c r="AMT3" s="45"/>
      <c r="AMU3" s="45"/>
      <c r="AMV3" s="45"/>
      <c r="AMW3" s="45"/>
      <c r="AMX3" s="45"/>
      <c r="AMY3" s="45"/>
      <c r="AMZ3" s="45"/>
      <c r="ANA3" s="45"/>
      <c r="ANB3" s="45"/>
      <c r="ANC3" s="45"/>
      <c r="AND3" s="45"/>
      <c r="ANE3" s="45"/>
      <c r="ANF3" s="45"/>
      <c r="ANG3" s="45"/>
      <c r="ANH3" s="45"/>
      <c r="ANI3" s="45"/>
      <c r="ANJ3" s="45"/>
      <c r="ANK3" s="45"/>
      <c r="ANL3" s="45"/>
      <c r="ANM3" s="45"/>
      <c r="ANN3" s="45"/>
      <c r="ANO3" s="45"/>
      <c r="ANP3" s="45"/>
      <c r="ANQ3" s="45"/>
      <c r="ANR3" s="45"/>
      <c r="ANS3" s="45"/>
      <c r="ANT3" s="45"/>
      <c r="ANU3" s="45"/>
      <c r="ANV3" s="45"/>
      <c r="ANW3" s="45"/>
      <c r="ANX3" s="45"/>
      <c r="ANY3" s="45"/>
      <c r="ANZ3" s="45"/>
      <c r="AOA3" s="45"/>
      <c r="AOB3" s="45"/>
      <c r="AOC3" s="45"/>
      <c r="AOD3" s="45"/>
      <c r="AOE3" s="45"/>
      <c r="AOF3" s="45"/>
      <c r="AOG3" s="45"/>
      <c r="AOH3" s="45"/>
      <c r="AOI3" s="45"/>
      <c r="AOJ3" s="45"/>
      <c r="AOK3" s="45"/>
      <c r="AOL3" s="45"/>
      <c r="AOM3" s="45"/>
      <c r="AON3" s="45"/>
      <c r="AOO3" s="45"/>
      <c r="AOP3" s="45"/>
      <c r="AOQ3" s="45"/>
      <c r="AOR3" s="45"/>
      <c r="AOS3" s="45"/>
      <c r="AOT3" s="45"/>
      <c r="AOU3" s="45"/>
      <c r="AOV3" s="45"/>
      <c r="AOW3" s="45"/>
      <c r="AOX3" s="45"/>
      <c r="AOY3" s="45"/>
      <c r="AOZ3" s="45"/>
      <c r="APA3" s="45"/>
      <c r="APB3" s="45"/>
      <c r="APC3" s="45"/>
      <c r="APD3" s="45"/>
      <c r="APE3" s="45"/>
      <c r="APF3" s="45"/>
      <c r="APG3" s="45"/>
      <c r="APH3" s="45"/>
      <c r="API3" s="45"/>
      <c r="APJ3" s="45"/>
      <c r="APK3" s="45"/>
      <c r="APL3" s="45"/>
      <c r="APM3" s="45"/>
      <c r="APN3" s="45"/>
      <c r="APO3" s="45"/>
      <c r="APP3" s="45"/>
      <c r="APQ3" s="45"/>
      <c r="APR3" s="45"/>
      <c r="APS3" s="45"/>
      <c r="APT3" s="45"/>
      <c r="APU3" s="45"/>
      <c r="APV3" s="45"/>
      <c r="APW3" s="45"/>
      <c r="APX3" s="45"/>
      <c r="APY3" s="45"/>
      <c r="APZ3" s="45"/>
      <c r="AQA3" s="45"/>
      <c r="AQB3" s="45"/>
      <c r="AQC3" s="45"/>
      <c r="AQD3" s="45"/>
      <c r="AQE3" s="45"/>
      <c r="AQF3" s="45"/>
      <c r="AQG3" s="45"/>
      <c r="AQH3" s="45"/>
      <c r="AQI3" s="45"/>
      <c r="AQJ3" s="45"/>
      <c r="AQK3" s="45"/>
      <c r="AQL3" s="45"/>
      <c r="AQM3" s="45"/>
      <c r="AQN3" s="45"/>
      <c r="AQO3" s="45"/>
      <c r="AQP3" s="45"/>
      <c r="AQQ3" s="45"/>
      <c r="AQR3" s="45"/>
      <c r="AQS3" s="45"/>
      <c r="AQT3" s="45"/>
      <c r="AQU3" s="45"/>
      <c r="AQV3" s="45"/>
      <c r="AQW3" s="45"/>
      <c r="AQX3" s="45"/>
      <c r="AQY3" s="45"/>
      <c r="AQZ3" s="45"/>
      <c r="ARA3" s="45"/>
      <c r="ARB3" s="45"/>
      <c r="ARC3" s="45"/>
      <c r="ARD3" s="45"/>
      <c r="ARE3" s="45"/>
      <c r="ARF3" s="45"/>
      <c r="ARG3" s="45"/>
      <c r="ARH3" s="45"/>
      <c r="ARI3" s="45"/>
      <c r="ARJ3" s="45"/>
      <c r="ARK3" s="45"/>
      <c r="ARL3" s="45"/>
      <c r="ARM3" s="45"/>
      <c r="ARN3" s="45"/>
      <c r="ARO3" s="45"/>
      <c r="ARP3" s="45"/>
      <c r="ARQ3" s="45"/>
      <c r="ARR3" s="45"/>
      <c r="ARS3" s="45"/>
      <c r="ART3" s="45"/>
      <c r="ARU3" s="45"/>
      <c r="ARV3" s="45"/>
      <c r="ARW3" s="45"/>
      <c r="ARX3" s="45"/>
      <c r="ARY3" s="45"/>
      <c r="ARZ3" s="45"/>
      <c r="ASA3" s="45"/>
      <c r="ASB3" s="45"/>
      <c r="ASC3" s="45"/>
      <c r="ASD3" s="45"/>
      <c r="ASE3" s="45"/>
      <c r="ASF3" s="45"/>
      <c r="ASG3" s="45"/>
      <c r="ASH3" s="45"/>
      <c r="ASI3" s="45"/>
      <c r="ASJ3" s="45"/>
      <c r="ASK3" s="45"/>
      <c r="ASL3" s="45"/>
      <c r="ASM3" s="45"/>
      <c r="ASN3" s="45"/>
      <c r="ASO3" s="45"/>
      <c r="ASP3" s="45"/>
      <c r="ASQ3" s="45"/>
      <c r="ASR3" s="45"/>
      <c r="ASS3" s="45"/>
      <c r="AST3" s="45"/>
      <c r="ASU3" s="45"/>
      <c r="ASV3" s="45"/>
      <c r="ASW3" s="45"/>
      <c r="ASX3" s="45"/>
      <c r="ASY3" s="45"/>
      <c r="ASZ3" s="45"/>
      <c r="ATA3" s="45"/>
      <c r="ATB3" s="45"/>
      <c r="ATC3" s="45"/>
      <c r="ATD3" s="45"/>
      <c r="ATE3" s="45"/>
      <c r="ATF3" s="45"/>
      <c r="ATG3" s="45"/>
      <c r="ATH3" s="45"/>
      <c r="ATI3" s="45"/>
      <c r="ATJ3" s="45"/>
      <c r="ATK3" s="45"/>
      <c r="ATL3" s="45"/>
      <c r="ATM3" s="45"/>
      <c r="ATN3" s="45"/>
      <c r="ATO3" s="45"/>
      <c r="ATP3" s="45"/>
      <c r="ATQ3" s="45"/>
      <c r="ATR3" s="45"/>
      <c r="ATS3" s="45"/>
      <c r="ATT3" s="45"/>
      <c r="ATU3" s="45"/>
      <c r="ATV3" s="45"/>
      <c r="ATW3" s="45"/>
      <c r="ATX3" s="45"/>
      <c r="ATY3" s="45"/>
      <c r="ATZ3" s="45"/>
      <c r="AUA3" s="45"/>
      <c r="AUB3" s="45"/>
      <c r="AUC3" s="45"/>
      <c r="AUD3" s="45"/>
      <c r="AUE3" s="45"/>
      <c r="AUF3" s="45"/>
      <c r="AUG3" s="45"/>
      <c r="AUH3" s="45"/>
      <c r="AUI3" s="45"/>
      <c r="AUJ3" s="45"/>
      <c r="AUK3" s="45"/>
      <c r="AUL3" s="45"/>
      <c r="AUM3" s="45"/>
      <c r="AUN3" s="45"/>
      <c r="AUO3" s="45"/>
      <c r="AUP3" s="45"/>
      <c r="AUQ3" s="45"/>
      <c r="AUR3" s="45"/>
      <c r="AUS3" s="45"/>
      <c r="AUT3" s="45"/>
      <c r="AUU3" s="45"/>
      <c r="AUV3" s="45"/>
      <c r="AUW3" s="45"/>
      <c r="AUX3" s="45"/>
      <c r="AUY3" s="45"/>
      <c r="AUZ3" s="45"/>
      <c r="AVA3" s="45"/>
      <c r="AVB3" s="45"/>
      <c r="AVC3" s="45"/>
      <c r="AVD3" s="45"/>
      <c r="AVE3" s="45"/>
      <c r="AVF3" s="45"/>
      <c r="AVG3" s="45"/>
      <c r="AVH3" s="45"/>
      <c r="AVI3" s="45"/>
      <c r="AVJ3" s="45"/>
      <c r="AVK3" s="45"/>
      <c r="AVL3" s="45"/>
      <c r="AVM3" s="45"/>
      <c r="AVN3" s="45"/>
      <c r="AVO3" s="45"/>
      <c r="AVP3" s="45"/>
      <c r="AVQ3" s="45"/>
      <c r="AVR3" s="45"/>
      <c r="AVS3" s="45"/>
      <c r="AVT3" s="45"/>
      <c r="AVU3" s="45"/>
      <c r="AVV3" s="45"/>
      <c r="AVW3" s="45"/>
      <c r="AVX3" s="45"/>
      <c r="AVY3" s="45"/>
      <c r="AVZ3" s="45"/>
      <c r="AWA3" s="45"/>
      <c r="AWB3" s="45"/>
      <c r="AWC3" s="45"/>
      <c r="AWD3" s="45"/>
      <c r="AWE3" s="45"/>
      <c r="AWF3" s="45"/>
      <c r="AWG3" s="45"/>
      <c r="AWH3" s="45"/>
      <c r="AWI3" s="45"/>
      <c r="AWJ3" s="45"/>
      <c r="AWK3" s="45"/>
      <c r="AWL3" s="45"/>
      <c r="AWM3" s="45"/>
      <c r="AWN3" s="45"/>
      <c r="AWO3" s="45"/>
      <c r="AWP3" s="45"/>
      <c r="AWQ3" s="45"/>
      <c r="AWR3" s="45"/>
      <c r="AWS3" s="45"/>
      <c r="AWT3" s="45"/>
      <c r="AWU3" s="45"/>
      <c r="AWV3" s="45"/>
      <c r="AWW3" s="45"/>
      <c r="AWX3" s="45"/>
      <c r="AWY3" s="45"/>
      <c r="AWZ3" s="45"/>
      <c r="AXA3" s="45"/>
      <c r="AXB3" s="45"/>
      <c r="AXC3" s="45"/>
      <c r="AXD3" s="45"/>
      <c r="AXE3" s="45"/>
      <c r="AXF3" s="45"/>
      <c r="AXG3" s="45"/>
      <c r="AXH3" s="45"/>
      <c r="AXI3" s="45"/>
      <c r="AXJ3" s="45"/>
      <c r="AXK3" s="45"/>
      <c r="AXL3" s="45"/>
      <c r="AXM3" s="45"/>
      <c r="AXN3" s="45"/>
      <c r="AXO3" s="45"/>
      <c r="AXP3" s="45"/>
      <c r="AXQ3" s="45"/>
      <c r="AXR3" s="45"/>
      <c r="AXS3" s="45"/>
      <c r="AXT3" s="45"/>
      <c r="AXU3" s="45"/>
      <c r="AXV3" s="45"/>
      <c r="AXW3" s="45"/>
      <c r="AXX3" s="45"/>
      <c r="AXY3" s="45"/>
      <c r="AXZ3" s="45"/>
      <c r="AYA3" s="45"/>
      <c r="AYB3" s="45"/>
      <c r="AYC3" s="45"/>
      <c r="AYD3" s="45"/>
      <c r="AYE3" s="45"/>
      <c r="AYF3" s="45"/>
      <c r="AYG3" s="45"/>
      <c r="AYH3" s="45"/>
      <c r="AYI3" s="45"/>
      <c r="AYJ3" s="45"/>
      <c r="AYK3" s="45"/>
      <c r="AYL3" s="45"/>
      <c r="AYM3" s="45"/>
      <c r="AYN3" s="45"/>
      <c r="AYO3" s="45"/>
      <c r="AYP3" s="45"/>
      <c r="AYQ3" s="45"/>
      <c r="AYR3" s="45"/>
      <c r="AYS3" s="45"/>
      <c r="AYT3" s="45"/>
      <c r="AYU3" s="45"/>
      <c r="AYV3" s="45"/>
      <c r="AYW3" s="45"/>
      <c r="AYX3" s="45"/>
      <c r="AYY3" s="45"/>
      <c r="AYZ3" s="45"/>
      <c r="AZA3" s="45"/>
      <c r="AZB3" s="45"/>
      <c r="AZC3" s="45"/>
      <c r="AZD3" s="45"/>
      <c r="AZE3" s="45"/>
      <c r="AZF3" s="45"/>
      <c r="AZG3" s="45"/>
      <c r="AZH3" s="45"/>
      <c r="AZI3" s="45"/>
      <c r="AZJ3" s="45"/>
      <c r="AZK3" s="45"/>
      <c r="AZL3" s="45"/>
      <c r="AZM3" s="45"/>
      <c r="AZN3" s="45"/>
      <c r="AZO3" s="45"/>
      <c r="AZP3" s="45"/>
      <c r="AZQ3" s="45"/>
      <c r="AZR3" s="45"/>
      <c r="AZS3" s="45"/>
      <c r="AZT3" s="45"/>
      <c r="AZU3" s="45"/>
      <c r="AZV3" s="45"/>
      <c r="AZW3" s="45"/>
      <c r="AZX3" s="45"/>
      <c r="AZY3" s="45"/>
      <c r="AZZ3" s="45"/>
      <c r="BAA3" s="45"/>
      <c r="BAB3" s="45"/>
      <c r="BAC3" s="45"/>
      <c r="BAD3" s="45"/>
      <c r="BAE3" s="45"/>
      <c r="BAF3" s="45"/>
      <c r="BAG3" s="45"/>
      <c r="BAH3" s="45"/>
      <c r="BAI3" s="45"/>
      <c r="BAJ3" s="45"/>
      <c r="BAK3" s="45"/>
      <c r="BAL3" s="45"/>
      <c r="BAM3" s="45"/>
      <c r="BAN3" s="45"/>
      <c r="BAO3" s="45"/>
      <c r="BAP3" s="45"/>
      <c r="BAQ3" s="45"/>
      <c r="BAR3" s="45"/>
      <c r="BAS3" s="45"/>
      <c r="BAT3" s="45"/>
      <c r="BAU3" s="45"/>
      <c r="BAV3" s="45"/>
      <c r="BAW3" s="45"/>
      <c r="BAX3" s="45"/>
      <c r="BAY3" s="45"/>
      <c r="BAZ3" s="45"/>
      <c r="BBA3" s="45"/>
      <c r="BBB3" s="45"/>
      <c r="BBC3" s="45"/>
      <c r="BBD3" s="45"/>
      <c r="BBE3" s="45"/>
      <c r="BBF3" s="45"/>
      <c r="BBG3" s="45"/>
      <c r="BBH3" s="45"/>
      <c r="BBI3" s="45"/>
      <c r="BBJ3" s="45"/>
      <c r="BBK3" s="45"/>
      <c r="BBL3" s="45"/>
      <c r="BBM3" s="45"/>
      <c r="BBN3" s="45"/>
      <c r="BBO3" s="45"/>
      <c r="BBP3" s="45"/>
      <c r="BBQ3" s="45"/>
      <c r="BBR3" s="45"/>
      <c r="BBS3" s="45"/>
      <c r="BBT3" s="45"/>
      <c r="BBU3" s="45"/>
      <c r="BBV3" s="45"/>
      <c r="BBW3" s="45"/>
      <c r="BBX3" s="45"/>
      <c r="BBY3" s="45"/>
      <c r="BBZ3" s="45"/>
      <c r="BCA3" s="45"/>
      <c r="BCB3" s="45"/>
      <c r="BCC3" s="45"/>
      <c r="BCD3" s="45"/>
      <c r="BCE3" s="45"/>
      <c r="BCF3" s="45"/>
      <c r="BCG3" s="45"/>
      <c r="BCH3" s="45"/>
      <c r="BCI3" s="45"/>
      <c r="BCJ3" s="45"/>
      <c r="BCK3" s="45"/>
      <c r="BCL3" s="45"/>
      <c r="BCM3" s="45"/>
      <c r="BCN3" s="45"/>
      <c r="BCO3" s="45"/>
      <c r="BCP3" s="45"/>
      <c r="BCQ3" s="45"/>
      <c r="BCR3" s="45"/>
      <c r="BCS3" s="45"/>
      <c r="BCT3" s="45"/>
      <c r="BCU3" s="45"/>
      <c r="BCV3" s="45"/>
      <c r="BCW3" s="45"/>
      <c r="BCX3" s="45"/>
      <c r="BCY3" s="45"/>
      <c r="BCZ3" s="45"/>
      <c r="BDA3" s="45"/>
      <c r="BDB3" s="45"/>
      <c r="BDC3" s="45"/>
      <c r="BDD3" s="45"/>
      <c r="BDE3" s="45"/>
      <c r="BDF3" s="45"/>
      <c r="BDG3" s="45"/>
      <c r="BDH3" s="45"/>
      <c r="BDI3" s="45"/>
      <c r="BDJ3" s="45"/>
      <c r="BDK3" s="45"/>
      <c r="BDL3" s="45"/>
      <c r="BDM3" s="45"/>
      <c r="BDN3" s="45"/>
      <c r="BDO3" s="45"/>
      <c r="BDP3" s="45"/>
      <c r="BDQ3" s="45"/>
      <c r="BDR3" s="45"/>
      <c r="BDS3" s="45"/>
      <c r="BDT3" s="45"/>
      <c r="BDU3" s="45"/>
      <c r="BDV3" s="45"/>
      <c r="BDW3" s="45"/>
      <c r="BDX3" s="45"/>
      <c r="BDY3" s="45"/>
      <c r="BDZ3" s="45"/>
      <c r="BEA3" s="45"/>
      <c r="BEB3" s="45"/>
      <c r="BEC3" s="45"/>
      <c r="BED3" s="45"/>
      <c r="BEE3" s="45"/>
      <c r="BEF3" s="45"/>
      <c r="BEG3" s="45"/>
      <c r="BEH3" s="45"/>
      <c r="BEI3" s="45"/>
      <c r="BEJ3" s="45"/>
      <c r="BEK3" s="45"/>
      <c r="BEL3" s="45"/>
      <c r="BEM3" s="45"/>
      <c r="BEN3" s="45"/>
      <c r="BEO3" s="45"/>
      <c r="BEP3" s="45"/>
      <c r="BEQ3" s="45"/>
      <c r="BER3" s="45"/>
      <c r="BES3" s="45"/>
      <c r="BET3" s="45"/>
      <c r="BEU3" s="45"/>
      <c r="BEV3" s="45"/>
      <c r="BEW3" s="45"/>
      <c r="BEX3" s="45"/>
      <c r="BEY3" s="45"/>
      <c r="BEZ3" s="45"/>
      <c r="BFA3" s="45"/>
      <c r="BFB3" s="45"/>
      <c r="BFC3" s="45"/>
      <c r="BFD3" s="45"/>
      <c r="BFE3" s="45"/>
      <c r="BFF3" s="45"/>
      <c r="BFG3" s="45"/>
      <c r="BFH3" s="45"/>
      <c r="BFI3" s="45"/>
      <c r="BFJ3" s="45"/>
      <c r="BFK3" s="45"/>
      <c r="BFL3" s="45"/>
      <c r="BFM3" s="45"/>
      <c r="BFN3" s="45"/>
      <c r="BFO3" s="45"/>
      <c r="BFP3" s="45"/>
      <c r="BFQ3" s="45"/>
      <c r="BFR3" s="45"/>
      <c r="BFS3" s="45"/>
      <c r="BFT3" s="45"/>
      <c r="BFU3" s="45"/>
      <c r="BFV3" s="45"/>
      <c r="BFW3" s="45"/>
      <c r="BFX3" s="45"/>
      <c r="BFY3" s="45"/>
      <c r="BFZ3" s="45"/>
      <c r="BGA3" s="45"/>
      <c r="BGB3" s="45"/>
      <c r="BGC3" s="45"/>
      <c r="BGD3" s="45"/>
      <c r="BGE3" s="45"/>
      <c r="BGF3" s="45"/>
      <c r="BGG3" s="45"/>
      <c r="BGH3" s="45"/>
      <c r="BGI3" s="45"/>
      <c r="BGJ3" s="45"/>
      <c r="BGK3" s="45"/>
      <c r="BGL3" s="45"/>
      <c r="BGM3" s="45"/>
      <c r="BGN3" s="45"/>
      <c r="BGO3" s="45"/>
      <c r="BGP3" s="45"/>
      <c r="BGQ3" s="45"/>
      <c r="BGR3" s="45"/>
      <c r="BGS3" s="45"/>
      <c r="BGT3" s="45"/>
      <c r="BGU3" s="45"/>
      <c r="BGV3" s="45"/>
      <c r="BGW3" s="45"/>
      <c r="BGX3" s="45"/>
      <c r="BGY3" s="45"/>
      <c r="BGZ3" s="45"/>
      <c r="BHA3" s="45"/>
      <c r="BHB3" s="45"/>
      <c r="BHC3" s="45"/>
      <c r="BHD3" s="45"/>
      <c r="BHE3" s="45"/>
      <c r="BHF3" s="45"/>
      <c r="BHG3" s="45"/>
      <c r="BHH3" s="45"/>
      <c r="BHI3" s="45"/>
      <c r="BHJ3" s="45"/>
      <c r="BHK3" s="45"/>
      <c r="BHL3" s="45"/>
      <c r="BHM3" s="45"/>
      <c r="BHN3" s="45"/>
      <c r="BHO3" s="45"/>
      <c r="BHP3" s="45"/>
      <c r="BHQ3" s="45"/>
      <c r="BHR3" s="45"/>
      <c r="BHS3" s="45"/>
      <c r="BHT3" s="45"/>
      <c r="BHU3" s="45"/>
      <c r="BHV3" s="45"/>
      <c r="BHW3" s="45"/>
      <c r="BHX3" s="45"/>
      <c r="BHY3" s="45"/>
      <c r="BHZ3" s="45"/>
      <c r="BIA3" s="45"/>
      <c r="BIB3" s="45"/>
      <c r="BIC3" s="45"/>
      <c r="BID3" s="45"/>
      <c r="BIE3" s="45"/>
      <c r="BIF3" s="45"/>
      <c r="BIG3" s="45"/>
      <c r="BIH3" s="45"/>
      <c r="BII3" s="45"/>
      <c r="BIJ3" s="45"/>
      <c r="BIK3" s="45"/>
      <c r="BIL3" s="45"/>
      <c r="BIM3" s="45"/>
      <c r="BIN3" s="45"/>
      <c r="BIO3" s="45"/>
      <c r="BIP3" s="45"/>
      <c r="BIQ3" s="45"/>
      <c r="BIR3" s="45"/>
      <c r="BIS3" s="45"/>
      <c r="BIT3" s="45"/>
      <c r="BIU3" s="45"/>
      <c r="BIV3" s="45"/>
      <c r="BIW3" s="45"/>
      <c r="BIX3" s="45"/>
      <c r="BIY3" s="45"/>
      <c r="BIZ3" s="45"/>
      <c r="BJA3" s="45"/>
      <c r="BJB3" s="45"/>
      <c r="BJC3" s="45"/>
      <c r="BJD3" s="45"/>
      <c r="BJE3" s="45"/>
      <c r="BJF3" s="45"/>
      <c r="BJG3" s="45"/>
      <c r="BJH3" s="45"/>
      <c r="BJI3" s="45"/>
      <c r="BJJ3" s="45"/>
      <c r="BJK3" s="45"/>
      <c r="BJL3" s="45"/>
      <c r="BJM3" s="45"/>
      <c r="BJN3" s="45"/>
      <c r="BJO3" s="45"/>
      <c r="BJP3" s="45"/>
      <c r="BJQ3" s="45"/>
      <c r="BJR3" s="45"/>
      <c r="BJS3" s="45"/>
      <c r="BJT3" s="45"/>
      <c r="BJU3" s="45"/>
      <c r="BJV3" s="45"/>
      <c r="BJW3" s="45"/>
      <c r="BJX3" s="45"/>
      <c r="BJY3" s="45"/>
      <c r="BJZ3" s="45"/>
      <c r="BKA3" s="45"/>
      <c r="BKB3" s="45"/>
      <c r="BKC3" s="45"/>
      <c r="BKD3" s="45"/>
      <c r="BKE3" s="45"/>
      <c r="BKF3" s="45"/>
      <c r="BKG3" s="45"/>
      <c r="BKH3" s="45"/>
      <c r="BKI3" s="45"/>
      <c r="BKJ3" s="45"/>
      <c r="BKK3" s="45"/>
      <c r="BKL3" s="45"/>
      <c r="BKM3" s="45"/>
      <c r="BKN3" s="45"/>
      <c r="BKO3" s="45"/>
      <c r="BKP3" s="45"/>
      <c r="BKQ3" s="45"/>
      <c r="BKR3" s="45"/>
      <c r="BKS3" s="45"/>
      <c r="BKT3" s="45"/>
      <c r="BKU3" s="45"/>
      <c r="BKV3" s="45"/>
      <c r="BKW3" s="45"/>
      <c r="BKX3" s="45"/>
      <c r="BKY3" s="45"/>
      <c r="BKZ3" s="45"/>
      <c r="BLA3" s="45"/>
      <c r="BLB3" s="45"/>
      <c r="BLC3" s="45"/>
      <c r="BLD3" s="45"/>
      <c r="BLE3" s="45"/>
      <c r="BLF3" s="45"/>
      <c r="BLG3" s="45"/>
      <c r="BLH3" s="45"/>
      <c r="BLI3" s="45"/>
      <c r="BLJ3" s="45"/>
      <c r="BLK3" s="45"/>
      <c r="BLL3" s="45"/>
      <c r="BLM3" s="45"/>
      <c r="BLN3" s="45"/>
      <c r="BLO3" s="45"/>
      <c r="BLP3" s="45"/>
      <c r="BLQ3" s="45"/>
      <c r="BLR3" s="45"/>
      <c r="BLS3" s="45"/>
      <c r="BLT3" s="45"/>
      <c r="BLU3" s="45"/>
      <c r="BLV3" s="45"/>
      <c r="BLW3" s="45"/>
      <c r="BLX3" s="45"/>
      <c r="BLY3" s="45"/>
      <c r="BLZ3" s="45"/>
      <c r="BMA3" s="45"/>
      <c r="BMB3" s="45"/>
      <c r="BMC3" s="45"/>
      <c r="BMD3" s="45"/>
      <c r="BME3" s="45"/>
      <c r="BMF3" s="45"/>
      <c r="BMG3" s="45"/>
      <c r="BMH3" s="45"/>
      <c r="BMI3" s="45"/>
      <c r="BMJ3" s="45"/>
      <c r="BMK3" s="45"/>
      <c r="BML3" s="45"/>
      <c r="BMM3" s="45"/>
      <c r="BMN3" s="45"/>
      <c r="BMO3" s="45"/>
      <c r="BMP3" s="45"/>
      <c r="BMQ3" s="45"/>
      <c r="BMR3" s="45"/>
      <c r="BMS3" s="45"/>
      <c r="BMT3" s="45"/>
      <c r="BMU3" s="45"/>
      <c r="BMV3" s="45"/>
      <c r="BMW3" s="45"/>
      <c r="BMX3" s="45"/>
      <c r="BMY3" s="45"/>
      <c r="BMZ3" s="45"/>
      <c r="BNA3" s="45"/>
      <c r="BNB3" s="45"/>
      <c r="BNC3" s="45"/>
      <c r="BND3" s="45"/>
      <c r="BNE3" s="45"/>
      <c r="BNF3" s="45"/>
      <c r="BNG3" s="45"/>
      <c r="BNH3" s="45"/>
      <c r="BNI3" s="45"/>
      <c r="BNJ3" s="45"/>
      <c r="BNK3" s="45"/>
      <c r="BNL3" s="45"/>
      <c r="BNM3" s="45"/>
      <c r="BNN3" s="45"/>
      <c r="BNO3" s="45"/>
      <c r="BNP3" s="45"/>
      <c r="BNQ3" s="45"/>
      <c r="BNR3" s="45"/>
      <c r="BNS3" s="45"/>
      <c r="BNT3" s="45"/>
      <c r="BNU3" s="45"/>
      <c r="BNV3" s="45"/>
      <c r="BNW3" s="45"/>
      <c r="BNX3" s="45"/>
      <c r="BNY3" s="45"/>
      <c r="BNZ3" s="45"/>
      <c r="BOA3" s="45"/>
      <c r="BOB3" s="45"/>
      <c r="BOC3" s="45"/>
      <c r="BOD3" s="45"/>
      <c r="BOE3" s="45"/>
      <c r="BOF3" s="45"/>
      <c r="BOG3" s="45"/>
      <c r="BOH3" s="45"/>
      <c r="BOI3" s="45"/>
      <c r="BOJ3" s="45"/>
      <c r="BOK3" s="45"/>
      <c r="BOL3" s="45"/>
      <c r="BOM3" s="45"/>
      <c r="BON3" s="45"/>
      <c r="BOO3" s="45"/>
      <c r="BOP3" s="45"/>
      <c r="BOQ3" s="45"/>
      <c r="BOR3" s="45"/>
      <c r="BOS3" s="45"/>
      <c r="BOT3" s="45"/>
      <c r="BOU3" s="45"/>
      <c r="BOV3" s="45"/>
      <c r="BOW3" s="45"/>
      <c r="BOX3" s="45"/>
      <c r="BOY3" s="45"/>
      <c r="BOZ3" s="45"/>
      <c r="BPA3" s="45"/>
      <c r="BPB3" s="45"/>
      <c r="BPC3" s="45"/>
      <c r="BPD3" s="45"/>
      <c r="BPE3" s="45"/>
      <c r="BPF3" s="45"/>
      <c r="BPG3" s="45"/>
      <c r="BPH3" s="45"/>
      <c r="BPI3" s="45"/>
      <c r="BPJ3" s="45"/>
      <c r="BPK3" s="45"/>
      <c r="BPL3" s="45"/>
      <c r="BPM3" s="45"/>
      <c r="BPN3" s="45"/>
      <c r="BPO3" s="45"/>
      <c r="BPP3" s="45"/>
      <c r="BPQ3" s="45"/>
      <c r="BPR3" s="45"/>
      <c r="BPS3" s="45"/>
      <c r="BPT3" s="45"/>
      <c r="BPU3" s="45"/>
      <c r="BPV3" s="45"/>
      <c r="BPW3" s="45"/>
      <c r="BPX3" s="45"/>
      <c r="BPY3" s="45"/>
      <c r="BPZ3" s="45"/>
      <c r="BQA3" s="45"/>
      <c r="BQB3" s="45"/>
      <c r="BQC3" s="45"/>
      <c r="BQD3" s="45"/>
      <c r="BQE3" s="45"/>
      <c r="BQF3" s="45"/>
      <c r="BQG3" s="45"/>
      <c r="BQH3" s="45"/>
      <c r="BQI3" s="45"/>
      <c r="BQJ3" s="45"/>
      <c r="BQK3" s="45"/>
      <c r="BQL3" s="45"/>
      <c r="BQM3" s="45"/>
      <c r="BQN3" s="45"/>
      <c r="BQO3" s="45"/>
      <c r="BQP3" s="45"/>
      <c r="BQQ3" s="45"/>
      <c r="BQR3" s="45"/>
      <c r="BQS3" s="45"/>
      <c r="BQT3" s="45"/>
      <c r="BQU3" s="45"/>
      <c r="BQV3" s="45"/>
      <c r="BQW3" s="45"/>
      <c r="BQX3" s="45"/>
      <c r="BQY3" s="45"/>
      <c r="BQZ3" s="45"/>
      <c r="BRA3" s="45"/>
      <c r="BRB3" s="45"/>
      <c r="BRC3" s="45"/>
      <c r="BRD3" s="45"/>
      <c r="BRE3" s="45"/>
      <c r="BRF3" s="45"/>
      <c r="BRG3" s="45"/>
      <c r="BRH3" s="45"/>
      <c r="BRI3" s="45"/>
      <c r="BRJ3" s="45"/>
      <c r="BRK3" s="45"/>
      <c r="BRL3" s="45"/>
      <c r="BRM3" s="45"/>
      <c r="BRN3" s="45"/>
      <c r="BRO3" s="45"/>
      <c r="BRP3" s="45"/>
      <c r="BRQ3" s="45"/>
      <c r="BRR3" s="45"/>
      <c r="BRS3" s="45"/>
      <c r="BRT3" s="45"/>
      <c r="BRU3" s="45"/>
      <c r="BRV3" s="45"/>
      <c r="BRW3" s="45"/>
      <c r="BRX3" s="45"/>
      <c r="BRY3" s="45"/>
      <c r="BRZ3" s="45"/>
      <c r="BSA3" s="45"/>
      <c r="BSB3" s="45"/>
      <c r="BSC3" s="45"/>
      <c r="BSD3" s="45"/>
      <c r="BSE3" s="45"/>
      <c r="BSF3" s="45"/>
      <c r="BSG3" s="45"/>
      <c r="BSH3" s="45"/>
      <c r="BSI3" s="45"/>
      <c r="BSJ3" s="45"/>
      <c r="BSK3" s="45"/>
      <c r="BSL3" s="45"/>
      <c r="BSM3" s="45"/>
      <c r="BSN3" s="45"/>
      <c r="BSO3" s="45"/>
      <c r="BSP3" s="45"/>
      <c r="BSQ3" s="45"/>
      <c r="BSR3" s="45"/>
      <c r="BSS3" s="45"/>
      <c r="BST3" s="45"/>
      <c r="BSU3" s="45"/>
      <c r="BSV3" s="45"/>
      <c r="BSW3" s="45"/>
      <c r="BSX3" s="45"/>
      <c r="BSY3" s="45"/>
      <c r="BSZ3" s="45"/>
      <c r="BTA3" s="45"/>
      <c r="BTB3" s="45"/>
      <c r="BTC3" s="45"/>
      <c r="BTD3" s="45"/>
      <c r="BTE3" s="45"/>
      <c r="BTF3" s="45"/>
      <c r="BTG3" s="45"/>
      <c r="BTH3" s="45"/>
      <c r="BTI3" s="45"/>
      <c r="BTJ3" s="45"/>
      <c r="BTK3" s="45"/>
      <c r="BTL3" s="45"/>
      <c r="BTM3" s="45"/>
      <c r="BTN3" s="45"/>
      <c r="BTO3" s="45"/>
      <c r="BTP3" s="45"/>
      <c r="BTQ3" s="45"/>
      <c r="BTR3" s="45"/>
      <c r="BTS3" s="45"/>
      <c r="BTT3" s="45"/>
      <c r="BTU3" s="45"/>
      <c r="BTV3" s="45"/>
      <c r="BTW3" s="45"/>
      <c r="BTX3" s="45"/>
      <c r="BTY3" s="45"/>
      <c r="BTZ3" s="45"/>
      <c r="BUA3" s="45"/>
      <c r="BUB3" s="45"/>
      <c r="BUC3" s="45"/>
      <c r="BUD3" s="45"/>
      <c r="BUE3" s="45"/>
      <c r="BUF3" s="45"/>
      <c r="BUG3" s="45"/>
      <c r="BUH3" s="45"/>
      <c r="BUI3" s="45"/>
      <c r="BUJ3" s="45"/>
      <c r="BUK3" s="45"/>
      <c r="BUL3" s="45"/>
      <c r="BUM3" s="45"/>
      <c r="BUN3" s="45"/>
      <c r="BUO3" s="45"/>
      <c r="BUP3" s="45"/>
      <c r="BUQ3" s="45"/>
      <c r="BUR3" s="45"/>
      <c r="BUS3" s="45"/>
      <c r="BUT3" s="45"/>
      <c r="BUU3" s="45"/>
      <c r="BUV3" s="45"/>
      <c r="BUW3" s="45"/>
      <c r="BUX3" s="45"/>
      <c r="BUY3" s="45"/>
      <c r="BUZ3" s="45"/>
      <c r="BVA3" s="45"/>
      <c r="BVB3" s="45"/>
      <c r="BVC3" s="45"/>
      <c r="BVD3" s="45"/>
      <c r="BVE3" s="45"/>
      <c r="BVF3" s="45"/>
      <c r="BVG3" s="45"/>
      <c r="BVH3" s="45"/>
      <c r="BVI3" s="45"/>
      <c r="BVJ3" s="45"/>
      <c r="BVK3" s="45"/>
      <c r="BVL3" s="45"/>
      <c r="BVM3" s="45"/>
      <c r="BVN3" s="45"/>
      <c r="BVO3" s="45"/>
      <c r="BVP3" s="45"/>
      <c r="BVQ3" s="45"/>
      <c r="BVR3" s="45"/>
      <c r="BVS3" s="45"/>
      <c r="BVT3" s="45"/>
      <c r="BVU3" s="45"/>
      <c r="BVV3" s="45"/>
      <c r="BVW3" s="45"/>
      <c r="BVX3" s="45"/>
      <c r="BVY3" s="45"/>
      <c r="BVZ3" s="45"/>
      <c r="BWA3" s="45"/>
      <c r="BWB3" s="45"/>
      <c r="BWC3" s="45"/>
      <c r="BWD3" s="45"/>
      <c r="BWE3" s="45"/>
      <c r="BWF3" s="45"/>
      <c r="BWG3" s="45"/>
      <c r="BWH3" s="45"/>
      <c r="BWI3" s="45"/>
      <c r="BWJ3" s="45"/>
      <c r="BWK3" s="45"/>
      <c r="BWL3" s="45"/>
      <c r="BWM3" s="45"/>
      <c r="BWN3" s="45"/>
      <c r="BWO3" s="45"/>
      <c r="BWP3" s="45"/>
      <c r="BWQ3" s="45"/>
      <c r="BWR3" s="45"/>
      <c r="BWS3" s="45"/>
      <c r="BWT3" s="45"/>
      <c r="BWU3" s="45"/>
      <c r="BWV3" s="45"/>
      <c r="BWW3" s="45"/>
      <c r="BWX3" s="45"/>
      <c r="BWY3" s="45"/>
      <c r="BWZ3" s="45"/>
      <c r="BXA3" s="45"/>
      <c r="BXB3" s="45"/>
      <c r="BXC3" s="45"/>
      <c r="BXD3" s="45"/>
      <c r="BXE3" s="45"/>
      <c r="BXF3" s="45"/>
      <c r="BXG3" s="45"/>
      <c r="BXH3" s="45"/>
      <c r="BXI3" s="45"/>
      <c r="BXJ3" s="45"/>
      <c r="BXK3" s="45"/>
      <c r="BXL3" s="45"/>
      <c r="BXM3" s="45"/>
      <c r="BXN3" s="45"/>
      <c r="BXO3" s="45"/>
      <c r="BXP3" s="45"/>
      <c r="BXQ3" s="45"/>
      <c r="BXR3" s="45"/>
      <c r="BXS3" s="45"/>
      <c r="BXT3" s="45"/>
      <c r="BXU3" s="45"/>
      <c r="BXV3" s="45"/>
      <c r="BXW3" s="45"/>
      <c r="BXX3" s="45"/>
      <c r="BXY3" s="45"/>
      <c r="BXZ3" s="45"/>
      <c r="BYA3" s="45"/>
      <c r="BYB3" s="45"/>
      <c r="BYC3" s="45"/>
      <c r="BYD3" s="45"/>
      <c r="BYE3" s="45"/>
      <c r="BYF3" s="45"/>
      <c r="BYG3" s="45"/>
      <c r="BYH3" s="45"/>
      <c r="BYI3" s="45"/>
      <c r="BYJ3" s="45"/>
      <c r="BYK3" s="45"/>
      <c r="BYL3" s="45"/>
      <c r="BYM3" s="45"/>
      <c r="BYN3" s="45"/>
      <c r="BYO3" s="45"/>
      <c r="BYP3" s="45"/>
      <c r="BYQ3" s="45"/>
      <c r="BYR3" s="45"/>
      <c r="BYS3" s="45"/>
      <c r="BYT3" s="45"/>
      <c r="BYU3" s="45"/>
      <c r="BYV3" s="45"/>
      <c r="BYW3" s="45"/>
      <c r="BYX3" s="45"/>
      <c r="BYY3" s="45"/>
      <c r="BYZ3" s="45"/>
      <c r="BZA3" s="45"/>
      <c r="BZB3" s="45"/>
      <c r="BZC3" s="45"/>
      <c r="BZD3" s="45"/>
      <c r="BZE3" s="45"/>
      <c r="BZF3" s="45"/>
      <c r="BZG3" s="45"/>
      <c r="BZH3" s="45"/>
      <c r="BZI3" s="45"/>
      <c r="BZJ3" s="45"/>
      <c r="BZK3" s="45"/>
      <c r="BZL3" s="45"/>
      <c r="BZM3" s="45"/>
      <c r="BZN3" s="45"/>
      <c r="BZO3" s="45"/>
      <c r="BZP3" s="45"/>
      <c r="BZQ3" s="45"/>
      <c r="BZR3" s="45"/>
      <c r="BZS3" s="45"/>
      <c r="BZT3" s="45"/>
      <c r="BZU3" s="45"/>
      <c r="BZV3" s="45"/>
      <c r="BZW3" s="45"/>
      <c r="BZX3" s="45"/>
      <c r="BZY3" s="45"/>
      <c r="BZZ3" s="45"/>
      <c r="CAA3" s="45"/>
      <c r="CAB3" s="45"/>
      <c r="CAC3" s="45"/>
      <c r="CAD3" s="45"/>
      <c r="CAE3" s="45"/>
      <c r="CAF3" s="45"/>
      <c r="CAG3" s="45"/>
      <c r="CAH3" s="45"/>
      <c r="CAI3" s="45"/>
      <c r="CAJ3" s="45"/>
      <c r="CAK3" s="45"/>
      <c r="CAL3" s="45"/>
      <c r="CAM3" s="45"/>
      <c r="CAN3" s="45"/>
      <c r="CAO3" s="45"/>
      <c r="CAP3" s="45"/>
      <c r="CAQ3" s="45"/>
      <c r="CAR3" s="45"/>
      <c r="CAS3" s="45"/>
      <c r="CAT3" s="45"/>
      <c r="CAU3" s="45"/>
      <c r="CAV3" s="45"/>
      <c r="CAW3" s="45"/>
      <c r="CAX3" s="45"/>
      <c r="CAY3" s="45"/>
      <c r="CAZ3" s="45"/>
      <c r="CBA3" s="45"/>
      <c r="CBB3" s="45"/>
      <c r="CBC3" s="45"/>
      <c r="CBD3" s="45"/>
      <c r="CBE3" s="45"/>
      <c r="CBF3" s="45"/>
      <c r="CBG3" s="45"/>
      <c r="CBH3" s="45"/>
      <c r="CBI3" s="45"/>
      <c r="CBJ3" s="45"/>
      <c r="CBK3" s="45"/>
      <c r="CBL3" s="45"/>
      <c r="CBM3" s="45"/>
      <c r="CBN3" s="45"/>
      <c r="CBO3" s="45"/>
      <c r="CBP3" s="45"/>
      <c r="CBQ3" s="45"/>
      <c r="CBR3" s="45"/>
      <c r="CBS3" s="45"/>
      <c r="CBT3" s="45"/>
      <c r="CBU3" s="45"/>
      <c r="CBV3" s="45"/>
      <c r="CBW3" s="45"/>
      <c r="CBX3" s="45"/>
      <c r="CBY3" s="45"/>
      <c r="CBZ3" s="45"/>
      <c r="CCA3" s="45"/>
      <c r="CCB3" s="45"/>
      <c r="CCC3" s="45"/>
      <c r="CCD3" s="45"/>
      <c r="CCE3" s="45"/>
      <c r="CCF3" s="45"/>
      <c r="CCG3" s="45"/>
      <c r="CCH3" s="45"/>
      <c r="CCI3" s="45"/>
      <c r="CCJ3" s="45"/>
      <c r="CCK3" s="45"/>
      <c r="CCL3" s="45"/>
      <c r="CCM3" s="45"/>
      <c r="CCN3" s="45"/>
      <c r="CCO3" s="45"/>
      <c r="CCP3" s="45"/>
      <c r="CCQ3" s="45"/>
      <c r="CCR3" s="45"/>
      <c r="CCS3" s="45"/>
      <c r="CCT3" s="45"/>
      <c r="CCU3" s="45"/>
      <c r="CCV3" s="45"/>
      <c r="CCW3" s="45"/>
      <c r="CCX3" s="45"/>
      <c r="CCY3" s="45"/>
      <c r="CCZ3" s="45"/>
      <c r="CDA3" s="45"/>
      <c r="CDB3" s="45"/>
      <c r="CDC3" s="45"/>
      <c r="CDD3" s="45"/>
      <c r="CDE3" s="45"/>
      <c r="CDF3" s="45"/>
      <c r="CDG3" s="45"/>
      <c r="CDH3" s="45"/>
      <c r="CDI3" s="45"/>
      <c r="CDJ3" s="45"/>
      <c r="CDK3" s="45"/>
      <c r="CDL3" s="45"/>
      <c r="CDM3" s="45"/>
      <c r="CDN3" s="45"/>
      <c r="CDO3" s="45"/>
      <c r="CDP3" s="45"/>
      <c r="CDQ3" s="45"/>
      <c r="CDR3" s="45"/>
      <c r="CDS3" s="45"/>
      <c r="CDT3" s="45"/>
      <c r="CDU3" s="45"/>
      <c r="CDV3" s="45"/>
      <c r="CDW3" s="45"/>
      <c r="CDX3" s="45"/>
      <c r="CDY3" s="45"/>
      <c r="CDZ3" s="45"/>
      <c r="CEA3" s="45"/>
      <c r="CEB3" s="45"/>
      <c r="CEC3" s="45"/>
      <c r="CED3" s="45"/>
      <c r="CEE3" s="45"/>
      <c r="CEF3" s="45"/>
      <c r="CEG3" s="45"/>
      <c r="CEH3" s="45"/>
      <c r="CEI3" s="45"/>
      <c r="CEJ3" s="45"/>
      <c r="CEK3" s="45"/>
      <c r="CEL3" s="45"/>
      <c r="CEM3" s="45"/>
      <c r="CEN3" s="45"/>
      <c r="CEO3" s="45"/>
      <c r="CEP3" s="45"/>
      <c r="CEQ3" s="45"/>
      <c r="CER3" s="45"/>
      <c r="CES3" s="45"/>
      <c r="CET3" s="45"/>
      <c r="CEU3" s="45"/>
      <c r="CEV3" s="45"/>
      <c r="CEW3" s="45"/>
      <c r="CEX3" s="45"/>
      <c r="CEY3" s="45"/>
      <c r="CEZ3" s="45"/>
      <c r="CFA3" s="45"/>
      <c r="CFB3" s="45"/>
      <c r="CFC3" s="45"/>
      <c r="CFD3" s="45"/>
      <c r="CFE3" s="45"/>
      <c r="CFF3" s="45"/>
      <c r="CFG3" s="45"/>
      <c r="CFH3" s="45"/>
      <c r="CFI3" s="45"/>
      <c r="CFJ3" s="45"/>
      <c r="CFK3" s="45"/>
      <c r="CFL3" s="45"/>
      <c r="CFM3" s="45"/>
      <c r="CFN3" s="45"/>
      <c r="CFO3" s="45"/>
      <c r="CFP3" s="45"/>
      <c r="CFQ3" s="45"/>
      <c r="CFR3" s="45"/>
      <c r="CFS3" s="45"/>
      <c r="CFT3" s="45"/>
      <c r="CFU3" s="45"/>
      <c r="CFV3" s="45"/>
      <c r="CFW3" s="45"/>
      <c r="CFX3" s="45"/>
      <c r="CFY3" s="45"/>
      <c r="CFZ3" s="45"/>
      <c r="CGA3" s="45"/>
      <c r="CGB3" s="45"/>
      <c r="CGC3" s="45"/>
      <c r="CGD3" s="45"/>
      <c r="CGE3" s="45"/>
      <c r="CGF3" s="45"/>
      <c r="CGG3" s="45"/>
      <c r="CGH3" s="45"/>
      <c r="CGI3" s="45"/>
      <c r="CGJ3" s="45"/>
      <c r="CGK3" s="45"/>
      <c r="CGL3" s="45"/>
      <c r="CGM3" s="45"/>
      <c r="CGN3" s="45"/>
      <c r="CGO3" s="45"/>
      <c r="CGP3" s="45"/>
      <c r="CGQ3" s="45"/>
      <c r="CGR3" s="45"/>
      <c r="CGS3" s="45"/>
      <c r="CGT3" s="45"/>
      <c r="CGU3" s="45"/>
      <c r="CGV3" s="45"/>
      <c r="CGW3" s="45"/>
      <c r="CGX3" s="45"/>
      <c r="CGY3" s="45"/>
      <c r="CGZ3" s="45"/>
      <c r="CHA3" s="45"/>
      <c r="CHB3" s="45"/>
      <c r="CHC3" s="45"/>
      <c r="CHD3" s="45"/>
      <c r="CHE3" s="45"/>
      <c r="CHF3" s="45"/>
      <c r="CHG3" s="45"/>
      <c r="CHH3" s="45"/>
      <c r="CHI3" s="45"/>
      <c r="CHJ3" s="45"/>
      <c r="CHK3" s="45"/>
      <c r="CHL3" s="45"/>
      <c r="CHM3" s="45"/>
      <c r="CHN3" s="45"/>
      <c r="CHO3" s="45"/>
      <c r="CHP3" s="45"/>
      <c r="CHQ3" s="45"/>
      <c r="CHR3" s="45"/>
      <c r="CHS3" s="45"/>
      <c r="CHT3" s="45"/>
      <c r="CHU3" s="45"/>
      <c r="CHV3" s="45"/>
      <c r="CHW3" s="45"/>
      <c r="CHX3" s="45"/>
      <c r="CHY3" s="45"/>
      <c r="CHZ3" s="45"/>
      <c r="CIA3" s="45"/>
      <c r="CIB3" s="45"/>
      <c r="CIC3" s="45"/>
      <c r="CID3" s="45"/>
      <c r="CIE3" s="45"/>
      <c r="CIF3" s="45"/>
      <c r="CIG3" s="45"/>
      <c r="CIH3" s="45"/>
      <c r="CII3" s="45"/>
      <c r="CIJ3" s="45"/>
      <c r="CIK3" s="45"/>
      <c r="CIL3" s="45"/>
      <c r="CIM3" s="45"/>
      <c r="CIN3" s="45"/>
      <c r="CIO3" s="45"/>
      <c r="CIP3" s="45"/>
      <c r="CIQ3" s="45"/>
      <c r="CIR3" s="45"/>
      <c r="CIS3" s="45"/>
      <c r="CIT3" s="45"/>
      <c r="CIU3" s="45"/>
      <c r="CIV3" s="45"/>
      <c r="CIW3" s="45"/>
      <c r="CIX3" s="45"/>
      <c r="CIY3" s="45"/>
      <c r="CIZ3" s="45"/>
      <c r="CJA3" s="45"/>
      <c r="CJB3" s="45"/>
      <c r="CJC3" s="45"/>
      <c r="CJD3" s="45"/>
      <c r="CJE3" s="45"/>
      <c r="CJF3" s="45"/>
      <c r="CJG3" s="45"/>
      <c r="CJH3" s="45"/>
      <c r="CJI3" s="45"/>
      <c r="CJJ3" s="45"/>
      <c r="CJK3" s="45"/>
      <c r="CJL3" s="45"/>
      <c r="CJM3" s="45"/>
      <c r="CJN3" s="45"/>
      <c r="CJO3" s="45"/>
      <c r="CJP3" s="45"/>
      <c r="CJQ3" s="45"/>
      <c r="CJR3" s="45"/>
      <c r="CJS3" s="45"/>
      <c r="CJT3" s="45"/>
      <c r="CJU3" s="45"/>
      <c r="CJV3" s="45"/>
      <c r="CJW3" s="45"/>
      <c r="CJX3" s="45"/>
      <c r="CJY3" s="45"/>
      <c r="CJZ3" s="45"/>
      <c r="CKA3" s="45"/>
      <c r="CKB3" s="45"/>
      <c r="CKC3" s="45"/>
      <c r="CKD3" s="45"/>
      <c r="CKE3" s="45"/>
      <c r="CKF3" s="45"/>
      <c r="CKG3" s="45"/>
      <c r="CKH3" s="45"/>
      <c r="CKI3" s="45"/>
      <c r="CKJ3" s="45"/>
      <c r="CKK3" s="45"/>
      <c r="CKL3" s="45"/>
      <c r="CKM3" s="45"/>
      <c r="CKN3" s="45"/>
      <c r="CKO3" s="45"/>
      <c r="CKP3" s="45"/>
      <c r="CKQ3" s="45"/>
      <c r="CKR3" s="45"/>
      <c r="CKS3" s="45"/>
      <c r="CKT3" s="45"/>
      <c r="CKU3" s="45"/>
      <c r="CKV3" s="45"/>
      <c r="CKW3" s="45"/>
      <c r="CKX3" s="45"/>
      <c r="CKY3" s="45"/>
      <c r="CKZ3" s="45"/>
      <c r="CLA3" s="45"/>
      <c r="CLB3" s="45"/>
      <c r="CLC3" s="45"/>
      <c r="CLD3" s="45"/>
      <c r="CLE3" s="45"/>
      <c r="CLF3" s="45"/>
      <c r="CLG3" s="45"/>
      <c r="CLH3" s="45"/>
      <c r="CLI3" s="45"/>
      <c r="CLJ3" s="45"/>
      <c r="CLK3" s="45"/>
      <c r="CLL3" s="45"/>
      <c r="CLM3" s="45"/>
      <c r="CLN3" s="45"/>
      <c r="CLO3" s="45"/>
      <c r="CLP3" s="45"/>
      <c r="CLQ3" s="45"/>
      <c r="CLR3" s="45"/>
      <c r="CLS3" s="45"/>
      <c r="CLT3" s="45"/>
      <c r="CLU3" s="45"/>
      <c r="CLV3" s="45"/>
      <c r="CLW3" s="45"/>
      <c r="CLX3" s="45"/>
      <c r="CLY3" s="45"/>
      <c r="CLZ3" s="45"/>
      <c r="CMA3" s="45"/>
      <c r="CMB3" s="45"/>
      <c r="CMC3" s="45"/>
      <c r="CMD3" s="45"/>
      <c r="CME3" s="45"/>
      <c r="CMF3" s="45"/>
      <c r="CMG3" s="45"/>
      <c r="CMH3" s="45"/>
      <c r="CMI3" s="45"/>
      <c r="CMJ3" s="45"/>
      <c r="CMK3" s="45"/>
      <c r="CML3" s="45"/>
      <c r="CMM3" s="45"/>
      <c r="CMN3" s="45"/>
      <c r="CMO3" s="45"/>
      <c r="CMP3" s="45"/>
      <c r="CMQ3" s="45"/>
      <c r="CMR3" s="45"/>
      <c r="CMS3" s="45"/>
      <c r="CMT3" s="45"/>
      <c r="CMU3" s="45"/>
      <c r="CMV3" s="45"/>
      <c r="CMW3" s="45"/>
      <c r="CMX3" s="45"/>
      <c r="CMY3" s="45"/>
      <c r="CMZ3" s="45"/>
      <c r="CNA3" s="45"/>
      <c r="CNB3" s="45"/>
      <c r="CNC3" s="45"/>
      <c r="CND3" s="45"/>
      <c r="CNE3" s="45"/>
      <c r="CNF3" s="45"/>
      <c r="CNG3" s="45"/>
      <c r="CNH3" s="45"/>
      <c r="CNI3" s="45"/>
      <c r="CNJ3" s="45"/>
      <c r="CNK3" s="45"/>
      <c r="CNL3" s="45"/>
      <c r="CNM3" s="45"/>
      <c r="CNN3" s="45"/>
      <c r="CNO3" s="45"/>
      <c r="CNP3" s="45"/>
      <c r="CNQ3" s="45"/>
      <c r="CNR3" s="45"/>
      <c r="CNS3" s="45"/>
      <c r="CNT3" s="45"/>
      <c r="CNU3" s="45"/>
      <c r="CNV3" s="45"/>
      <c r="CNW3" s="45"/>
      <c r="CNX3" s="45"/>
      <c r="CNY3" s="45"/>
      <c r="CNZ3" s="45"/>
      <c r="COA3" s="45"/>
      <c r="COB3" s="45"/>
      <c r="COC3" s="45"/>
      <c r="COD3" s="45"/>
      <c r="COE3" s="45"/>
      <c r="COF3" s="45"/>
      <c r="COG3" s="45"/>
      <c r="COH3" s="45"/>
      <c r="COI3" s="45"/>
      <c r="COJ3" s="45"/>
      <c r="COK3" s="45"/>
      <c r="COL3" s="45"/>
      <c r="COM3" s="45"/>
      <c r="CON3" s="45"/>
      <c r="COO3" s="45"/>
      <c r="COP3" s="45"/>
      <c r="COQ3" s="45"/>
      <c r="COR3" s="45"/>
      <c r="COS3" s="45"/>
      <c r="COT3" s="45"/>
      <c r="COU3" s="45"/>
      <c r="COV3" s="45"/>
      <c r="COW3" s="45"/>
      <c r="COX3" s="45"/>
      <c r="COY3" s="45"/>
      <c r="COZ3" s="45"/>
      <c r="CPA3" s="45"/>
      <c r="CPB3" s="45"/>
      <c r="CPC3" s="45"/>
      <c r="CPD3" s="45"/>
      <c r="CPE3" s="45"/>
      <c r="CPF3" s="45"/>
      <c r="CPG3" s="45"/>
      <c r="CPH3" s="45"/>
      <c r="CPI3" s="45"/>
      <c r="CPJ3" s="45"/>
      <c r="CPK3" s="45"/>
      <c r="CPL3" s="45"/>
      <c r="CPM3" s="45"/>
      <c r="CPN3" s="45"/>
      <c r="CPO3" s="45"/>
      <c r="CPP3" s="45"/>
      <c r="CPQ3" s="45"/>
      <c r="CPR3" s="45"/>
      <c r="CPS3" s="45"/>
      <c r="CPT3" s="45"/>
      <c r="CPU3" s="45"/>
      <c r="CPV3" s="45"/>
      <c r="CPW3" s="45"/>
      <c r="CPX3" s="45"/>
      <c r="CPY3" s="45"/>
      <c r="CPZ3" s="45"/>
      <c r="CQA3" s="45"/>
      <c r="CQB3" s="45"/>
      <c r="CQC3" s="45"/>
      <c r="CQD3" s="45"/>
      <c r="CQE3" s="45"/>
      <c r="CQF3" s="45"/>
      <c r="CQG3" s="45"/>
      <c r="CQH3" s="45"/>
      <c r="CQI3" s="45"/>
      <c r="CQJ3" s="45"/>
      <c r="CQK3" s="45"/>
      <c r="CQL3" s="45"/>
      <c r="CQM3" s="45"/>
      <c r="CQN3" s="45"/>
      <c r="CQO3" s="45"/>
      <c r="CQP3" s="45"/>
      <c r="CQQ3" s="45"/>
      <c r="CQR3" s="45"/>
      <c r="CQS3" s="45"/>
      <c r="CQT3" s="45"/>
      <c r="CQU3" s="45"/>
      <c r="CQV3" s="45"/>
      <c r="CQW3" s="45"/>
      <c r="CQX3" s="45"/>
      <c r="CQY3" s="45"/>
      <c r="CQZ3" s="45"/>
      <c r="CRA3" s="45"/>
      <c r="CRB3" s="45"/>
      <c r="CRC3" s="45"/>
      <c r="CRD3" s="45"/>
      <c r="CRE3" s="45"/>
      <c r="CRF3" s="45"/>
      <c r="CRG3" s="45"/>
      <c r="CRH3" s="45"/>
      <c r="CRI3" s="45"/>
      <c r="CRJ3" s="45"/>
      <c r="CRK3" s="45"/>
      <c r="CRL3" s="45"/>
      <c r="CRM3" s="45"/>
      <c r="CRN3" s="45"/>
      <c r="CRO3" s="45"/>
      <c r="CRP3" s="45"/>
      <c r="CRQ3" s="45"/>
      <c r="CRR3" s="45"/>
      <c r="CRS3" s="45"/>
      <c r="CRT3" s="45"/>
      <c r="CRU3" s="45"/>
      <c r="CRV3" s="45"/>
      <c r="CRW3" s="45"/>
      <c r="CRX3" s="45"/>
      <c r="CRY3" s="45"/>
      <c r="CRZ3" s="45"/>
      <c r="CSA3" s="45"/>
      <c r="CSB3" s="45"/>
      <c r="CSC3" s="45"/>
      <c r="CSD3" s="45"/>
      <c r="CSE3" s="45"/>
      <c r="CSF3" s="45"/>
      <c r="CSG3" s="45"/>
      <c r="CSH3" s="45"/>
      <c r="CSI3" s="45"/>
      <c r="CSJ3" s="45"/>
      <c r="CSK3" s="45"/>
      <c r="CSL3" s="45"/>
      <c r="CSM3" s="45"/>
      <c r="CSN3" s="45"/>
      <c r="CSO3" s="45"/>
      <c r="CSP3" s="45"/>
      <c r="CSQ3" s="45"/>
      <c r="CSR3" s="45"/>
      <c r="CSS3" s="45"/>
      <c r="CST3" s="45"/>
      <c r="CSU3" s="45"/>
      <c r="CSV3" s="45"/>
      <c r="CSW3" s="45"/>
      <c r="CSX3" s="45"/>
      <c r="CSY3" s="45"/>
      <c r="CSZ3" s="45"/>
      <c r="CTA3" s="45"/>
      <c r="CTB3" s="45"/>
      <c r="CTC3" s="45"/>
      <c r="CTD3" s="45"/>
      <c r="CTE3" s="45"/>
      <c r="CTF3" s="45"/>
      <c r="CTG3" s="45"/>
      <c r="CTH3" s="45"/>
      <c r="CTI3" s="45"/>
      <c r="CTJ3" s="45"/>
      <c r="CTK3" s="45"/>
      <c r="CTL3" s="45"/>
      <c r="CTM3" s="45"/>
      <c r="CTN3" s="45"/>
      <c r="CTO3" s="45"/>
      <c r="CTP3" s="45"/>
      <c r="CTQ3" s="45"/>
      <c r="CTR3" s="45"/>
      <c r="CTS3" s="45"/>
      <c r="CTT3" s="45"/>
      <c r="CTU3" s="45"/>
      <c r="CTV3" s="45"/>
      <c r="CTW3" s="45"/>
      <c r="CTX3" s="45"/>
      <c r="CTY3" s="45"/>
      <c r="CTZ3" s="45"/>
      <c r="CUA3" s="45"/>
      <c r="CUB3" s="45"/>
      <c r="CUC3" s="45"/>
      <c r="CUD3" s="45"/>
      <c r="CUE3" s="45"/>
      <c r="CUF3" s="45"/>
      <c r="CUG3" s="45"/>
      <c r="CUH3" s="45"/>
      <c r="CUI3" s="45"/>
      <c r="CUJ3" s="45"/>
      <c r="CUK3" s="45"/>
      <c r="CUL3" s="45"/>
      <c r="CUM3" s="45"/>
      <c r="CUN3" s="45"/>
      <c r="CUO3" s="45"/>
      <c r="CUP3" s="45"/>
      <c r="CUQ3" s="45"/>
      <c r="CUR3" s="45"/>
      <c r="CUS3" s="45"/>
      <c r="CUT3" s="45"/>
      <c r="CUU3" s="45"/>
      <c r="CUV3" s="45"/>
      <c r="CUW3" s="45"/>
      <c r="CUX3" s="45"/>
      <c r="CUY3" s="45"/>
      <c r="CUZ3" s="45"/>
      <c r="CVA3" s="45"/>
      <c r="CVB3" s="45"/>
      <c r="CVC3" s="45"/>
      <c r="CVD3" s="45"/>
      <c r="CVE3" s="45"/>
      <c r="CVF3" s="45"/>
      <c r="CVG3" s="45"/>
      <c r="CVH3" s="45"/>
      <c r="CVI3" s="45"/>
      <c r="CVJ3" s="45"/>
      <c r="CVK3" s="45"/>
      <c r="CVL3" s="45"/>
      <c r="CVM3" s="45"/>
      <c r="CVN3" s="45"/>
      <c r="CVO3" s="45"/>
      <c r="CVP3" s="45"/>
      <c r="CVQ3" s="45"/>
      <c r="CVR3" s="45"/>
      <c r="CVS3" s="45"/>
      <c r="CVT3" s="45"/>
      <c r="CVU3" s="45"/>
      <c r="CVV3" s="45"/>
      <c r="CVW3" s="45"/>
      <c r="CVX3" s="45"/>
      <c r="CVY3" s="45"/>
      <c r="CVZ3" s="45"/>
      <c r="CWA3" s="45"/>
      <c r="CWB3" s="45"/>
      <c r="CWC3" s="45"/>
      <c r="CWD3" s="45"/>
      <c r="CWE3" s="45"/>
      <c r="CWF3" s="45"/>
      <c r="CWG3" s="45"/>
      <c r="CWH3" s="45"/>
      <c r="CWI3" s="45"/>
      <c r="CWJ3" s="45"/>
      <c r="CWK3" s="45"/>
      <c r="CWL3" s="45"/>
      <c r="CWM3" s="45"/>
      <c r="CWN3" s="45"/>
      <c r="CWO3" s="45"/>
      <c r="CWP3" s="45"/>
      <c r="CWQ3" s="45"/>
      <c r="CWR3" s="45"/>
      <c r="CWS3" s="45"/>
      <c r="CWT3" s="45"/>
      <c r="CWU3" s="45"/>
      <c r="CWV3" s="45"/>
      <c r="CWW3" s="45"/>
      <c r="CWX3" s="45"/>
      <c r="CWY3" s="45"/>
      <c r="CWZ3" s="45"/>
      <c r="CXA3" s="45"/>
      <c r="CXB3" s="45"/>
      <c r="CXC3" s="45"/>
      <c r="CXD3" s="45"/>
      <c r="CXE3" s="45"/>
      <c r="CXF3" s="45"/>
      <c r="CXG3" s="45"/>
      <c r="CXH3" s="45"/>
      <c r="CXI3" s="45"/>
      <c r="CXJ3" s="45"/>
      <c r="CXK3" s="45"/>
      <c r="CXL3" s="45"/>
      <c r="CXM3" s="45"/>
      <c r="CXN3" s="45"/>
      <c r="CXO3" s="45"/>
      <c r="CXP3" s="45"/>
      <c r="CXQ3" s="45"/>
      <c r="CXR3" s="45"/>
      <c r="CXS3" s="45"/>
      <c r="CXT3" s="45"/>
      <c r="CXU3" s="45"/>
      <c r="CXV3" s="45"/>
      <c r="CXW3" s="45"/>
      <c r="CXX3" s="45"/>
      <c r="CXY3" s="45"/>
      <c r="CXZ3" s="45"/>
      <c r="CYA3" s="45"/>
      <c r="CYB3" s="45"/>
      <c r="CYC3" s="45"/>
      <c r="CYD3" s="45"/>
      <c r="CYE3" s="45"/>
      <c r="CYF3" s="45"/>
      <c r="CYG3" s="45"/>
      <c r="CYH3" s="45"/>
      <c r="CYI3" s="45"/>
      <c r="CYJ3" s="45"/>
      <c r="CYK3" s="45"/>
      <c r="CYL3" s="45"/>
      <c r="CYM3" s="45"/>
      <c r="CYN3" s="45"/>
      <c r="CYO3" s="45"/>
      <c r="CYP3" s="45"/>
      <c r="CYQ3" s="45"/>
      <c r="CYR3" s="45"/>
      <c r="CYS3" s="45"/>
      <c r="CYT3" s="45"/>
      <c r="CYU3" s="45"/>
      <c r="CYV3" s="45"/>
      <c r="CYW3" s="45"/>
      <c r="CYX3" s="45"/>
      <c r="CYY3" s="45"/>
      <c r="CYZ3" s="45"/>
      <c r="CZA3" s="45"/>
      <c r="CZB3" s="45"/>
      <c r="CZC3" s="45"/>
      <c r="CZD3" s="45"/>
      <c r="CZE3" s="45"/>
      <c r="CZF3" s="45"/>
      <c r="CZG3" s="45"/>
      <c r="CZH3" s="45"/>
      <c r="CZI3" s="45"/>
      <c r="CZJ3" s="45"/>
      <c r="CZK3" s="45"/>
      <c r="CZL3" s="45"/>
      <c r="CZM3" s="45"/>
      <c r="CZN3" s="45"/>
      <c r="CZO3" s="45"/>
      <c r="CZP3" s="45"/>
      <c r="CZQ3" s="45"/>
      <c r="CZR3" s="45"/>
      <c r="CZS3" s="45"/>
      <c r="CZT3" s="45"/>
      <c r="CZU3" s="45"/>
      <c r="CZV3" s="45"/>
      <c r="CZW3" s="45"/>
      <c r="CZX3" s="45"/>
      <c r="CZY3" s="45"/>
      <c r="CZZ3" s="45"/>
      <c r="DAA3" s="45"/>
      <c r="DAB3" s="45"/>
      <c r="DAC3" s="45"/>
      <c r="DAD3" s="45"/>
      <c r="DAE3" s="45"/>
      <c r="DAF3" s="45"/>
      <c r="DAG3" s="45"/>
      <c r="DAH3" s="45"/>
      <c r="DAI3" s="45"/>
      <c r="DAJ3" s="45"/>
      <c r="DAK3" s="45"/>
      <c r="DAL3" s="45"/>
      <c r="DAM3" s="45"/>
      <c r="DAN3" s="45"/>
      <c r="DAO3" s="45"/>
      <c r="DAP3" s="45"/>
      <c r="DAQ3" s="45"/>
      <c r="DAR3" s="45"/>
      <c r="DAS3" s="45"/>
      <c r="DAT3" s="45"/>
      <c r="DAU3" s="45"/>
      <c r="DAV3" s="45"/>
      <c r="DAW3" s="45"/>
      <c r="DAX3" s="45"/>
      <c r="DAY3" s="45"/>
      <c r="DAZ3" s="45"/>
      <c r="DBA3" s="45"/>
      <c r="DBB3" s="45"/>
      <c r="DBC3" s="45"/>
      <c r="DBD3" s="45"/>
      <c r="DBE3" s="45"/>
      <c r="DBF3" s="45"/>
      <c r="DBG3" s="45"/>
      <c r="DBH3" s="45"/>
      <c r="DBI3" s="45"/>
      <c r="DBJ3" s="45"/>
      <c r="DBK3" s="45"/>
      <c r="DBL3" s="45"/>
      <c r="DBM3" s="45"/>
      <c r="DBN3" s="45"/>
      <c r="DBO3" s="45"/>
      <c r="DBP3" s="45"/>
      <c r="DBQ3" s="45"/>
      <c r="DBR3" s="45"/>
      <c r="DBS3" s="45"/>
      <c r="DBT3" s="45"/>
      <c r="DBU3" s="45"/>
      <c r="DBV3" s="45"/>
      <c r="DBW3" s="45"/>
      <c r="DBX3" s="45"/>
      <c r="DBY3" s="45"/>
      <c r="DBZ3" s="45"/>
      <c r="DCA3" s="45"/>
      <c r="DCB3" s="45"/>
      <c r="DCC3" s="45"/>
      <c r="DCD3" s="45"/>
      <c r="DCE3" s="45"/>
      <c r="DCF3" s="45"/>
      <c r="DCG3" s="45"/>
      <c r="DCH3" s="45"/>
      <c r="DCI3" s="45"/>
      <c r="DCJ3" s="45"/>
      <c r="DCK3" s="45"/>
      <c r="DCL3" s="45"/>
      <c r="DCM3" s="45"/>
      <c r="DCN3" s="45"/>
      <c r="DCO3" s="45"/>
      <c r="DCP3" s="45"/>
      <c r="DCQ3" s="45"/>
      <c r="DCR3" s="45"/>
      <c r="DCS3" s="45"/>
      <c r="DCT3" s="45"/>
      <c r="DCU3" s="45"/>
      <c r="DCV3" s="45"/>
      <c r="DCW3" s="45"/>
      <c r="DCX3" s="45"/>
      <c r="DCY3" s="45"/>
      <c r="DCZ3" s="45"/>
      <c r="DDA3" s="45"/>
      <c r="DDB3" s="45"/>
      <c r="DDC3" s="45"/>
      <c r="DDD3" s="45"/>
      <c r="DDE3" s="45"/>
      <c r="DDF3" s="45"/>
      <c r="DDG3" s="45"/>
      <c r="DDH3" s="45"/>
      <c r="DDI3" s="45"/>
      <c r="DDJ3" s="45"/>
      <c r="DDK3" s="45"/>
      <c r="DDL3" s="45"/>
      <c r="DDM3" s="45"/>
      <c r="DDN3" s="45"/>
      <c r="DDO3" s="45"/>
      <c r="DDP3" s="45"/>
      <c r="DDQ3" s="45"/>
      <c r="DDR3" s="45"/>
      <c r="DDS3" s="45"/>
      <c r="DDT3" s="45"/>
      <c r="DDU3" s="45"/>
      <c r="DDV3" s="45"/>
      <c r="DDW3" s="45"/>
      <c r="DDX3" s="45"/>
      <c r="DDY3" s="45"/>
      <c r="DDZ3" s="45"/>
      <c r="DEA3" s="45"/>
      <c r="DEB3" s="45"/>
      <c r="DEC3" s="45"/>
      <c r="DED3" s="45"/>
      <c r="DEE3" s="45"/>
      <c r="DEF3" s="45"/>
      <c r="DEG3" s="45"/>
      <c r="DEH3" s="45"/>
      <c r="DEI3" s="45"/>
      <c r="DEJ3" s="45"/>
      <c r="DEK3" s="45"/>
      <c r="DEL3" s="45"/>
      <c r="DEM3" s="45"/>
      <c r="DEN3" s="45"/>
      <c r="DEO3" s="45"/>
      <c r="DEP3" s="45"/>
      <c r="DEQ3" s="45"/>
      <c r="DER3" s="45"/>
      <c r="DES3" s="45"/>
      <c r="DET3" s="45"/>
      <c r="DEU3" s="45"/>
      <c r="DEV3" s="45"/>
      <c r="DEW3" s="45"/>
      <c r="DEX3" s="45"/>
      <c r="DEY3" s="45"/>
      <c r="DEZ3" s="45"/>
      <c r="DFA3" s="45"/>
      <c r="DFB3" s="45"/>
      <c r="DFC3" s="45"/>
      <c r="DFD3" s="45"/>
      <c r="DFE3" s="45"/>
      <c r="DFF3" s="45"/>
      <c r="DFG3" s="45"/>
      <c r="DFH3" s="45"/>
      <c r="DFI3" s="45"/>
      <c r="DFJ3" s="45"/>
      <c r="DFK3" s="45"/>
      <c r="DFL3" s="45"/>
      <c r="DFM3" s="45"/>
      <c r="DFN3" s="45"/>
      <c r="DFO3" s="45"/>
      <c r="DFP3" s="45"/>
      <c r="DFQ3" s="45"/>
      <c r="DFR3" s="45"/>
      <c r="DFS3" s="45"/>
      <c r="DFT3" s="45"/>
      <c r="DFU3" s="45"/>
      <c r="DFV3" s="45"/>
      <c r="DFW3" s="45"/>
      <c r="DFX3" s="45"/>
      <c r="DFY3" s="45"/>
      <c r="DFZ3" s="45"/>
      <c r="DGA3" s="45"/>
      <c r="DGB3" s="45"/>
      <c r="DGC3" s="45"/>
      <c r="DGD3" s="45"/>
      <c r="DGE3" s="45"/>
      <c r="DGF3" s="45"/>
      <c r="DGG3" s="45"/>
      <c r="DGH3" s="45"/>
      <c r="DGI3" s="45"/>
      <c r="DGJ3" s="45"/>
      <c r="DGK3" s="45"/>
      <c r="DGL3" s="45"/>
      <c r="DGM3" s="45"/>
      <c r="DGN3" s="45"/>
      <c r="DGO3" s="45"/>
      <c r="DGP3" s="45"/>
      <c r="DGQ3" s="45"/>
      <c r="DGR3" s="45"/>
      <c r="DGS3" s="45"/>
      <c r="DGT3" s="45"/>
      <c r="DGU3" s="45"/>
      <c r="DGV3" s="45"/>
      <c r="DGW3" s="45"/>
      <c r="DGX3" s="45"/>
      <c r="DGY3" s="45"/>
      <c r="DGZ3" s="45"/>
      <c r="DHA3" s="45"/>
      <c r="DHB3" s="45"/>
      <c r="DHC3" s="45"/>
      <c r="DHD3" s="45"/>
      <c r="DHE3" s="45"/>
      <c r="DHF3" s="45"/>
      <c r="DHG3" s="45"/>
      <c r="DHH3" s="45"/>
      <c r="DHI3" s="45"/>
      <c r="DHJ3" s="45"/>
      <c r="DHK3" s="45"/>
      <c r="DHL3" s="45"/>
      <c r="DHM3" s="45"/>
      <c r="DHN3" s="45"/>
      <c r="DHO3" s="45"/>
      <c r="DHP3" s="45"/>
      <c r="DHQ3" s="45"/>
      <c r="DHR3" s="45"/>
      <c r="DHS3" s="45"/>
      <c r="DHT3" s="45"/>
      <c r="DHU3" s="45"/>
      <c r="DHV3" s="45"/>
      <c r="DHW3" s="45"/>
      <c r="DHX3" s="45"/>
      <c r="DHY3" s="45"/>
      <c r="DHZ3" s="45"/>
      <c r="DIA3" s="45"/>
      <c r="DIB3" s="45"/>
      <c r="DIC3" s="45"/>
      <c r="DID3" s="45"/>
      <c r="DIE3" s="45"/>
      <c r="DIF3" s="45"/>
      <c r="DIG3" s="45"/>
      <c r="DIH3" s="45"/>
      <c r="DII3" s="45"/>
      <c r="DIJ3" s="45"/>
      <c r="DIK3" s="45"/>
      <c r="DIL3" s="45"/>
      <c r="DIM3" s="45"/>
      <c r="DIN3" s="45"/>
      <c r="DIO3" s="45"/>
      <c r="DIP3" s="45"/>
      <c r="DIQ3" s="45"/>
      <c r="DIR3" s="45"/>
      <c r="DIS3" s="45"/>
      <c r="DIT3" s="45"/>
      <c r="DIU3" s="45"/>
      <c r="DIV3" s="45"/>
      <c r="DIW3" s="45"/>
      <c r="DIX3" s="45"/>
      <c r="DIY3" s="45"/>
      <c r="DIZ3" s="45"/>
      <c r="DJA3" s="45"/>
      <c r="DJB3" s="45"/>
      <c r="DJC3" s="45"/>
      <c r="DJD3" s="45"/>
      <c r="DJE3" s="45"/>
      <c r="DJF3" s="45"/>
      <c r="DJG3" s="45"/>
      <c r="DJH3" s="45"/>
      <c r="DJI3" s="45"/>
      <c r="DJJ3" s="45"/>
      <c r="DJK3" s="45"/>
      <c r="DJL3" s="45"/>
      <c r="DJM3" s="45"/>
      <c r="DJN3" s="45"/>
      <c r="DJO3" s="45"/>
      <c r="DJP3" s="45"/>
      <c r="DJQ3" s="45"/>
      <c r="DJR3" s="45"/>
      <c r="DJS3" s="45"/>
      <c r="DJT3" s="45"/>
      <c r="DJU3" s="45"/>
      <c r="DJV3" s="45"/>
      <c r="DJW3" s="45"/>
      <c r="DJX3" s="45"/>
      <c r="DJY3" s="45"/>
      <c r="DJZ3" s="45"/>
      <c r="DKA3" s="45"/>
      <c r="DKB3" s="45"/>
      <c r="DKC3" s="45"/>
      <c r="DKD3" s="45"/>
      <c r="DKE3" s="45"/>
      <c r="DKF3" s="45"/>
      <c r="DKG3" s="45"/>
      <c r="DKH3" s="45"/>
      <c r="DKI3" s="45"/>
      <c r="DKJ3" s="45"/>
      <c r="DKK3" s="45"/>
      <c r="DKL3" s="45"/>
      <c r="DKM3" s="45"/>
      <c r="DKN3" s="45"/>
      <c r="DKO3" s="45"/>
      <c r="DKP3" s="45"/>
      <c r="DKQ3" s="45"/>
      <c r="DKR3" s="45"/>
      <c r="DKS3" s="45"/>
      <c r="DKT3" s="45"/>
      <c r="DKU3" s="45"/>
      <c r="DKV3" s="45"/>
      <c r="DKW3" s="45"/>
      <c r="DKX3" s="45"/>
      <c r="DKY3" s="45"/>
      <c r="DKZ3" s="45"/>
      <c r="DLA3" s="45"/>
      <c r="DLB3" s="45"/>
      <c r="DLC3" s="45"/>
      <c r="DLD3" s="45"/>
      <c r="DLE3" s="45"/>
      <c r="DLF3" s="45"/>
      <c r="DLG3" s="45"/>
      <c r="DLH3" s="45"/>
      <c r="DLI3" s="45"/>
      <c r="DLJ3" s="45"/>
      <c r="DLK3" s="45"/>
      <c r="DLL3" s="45"/>
      <c r="DLM3" s="45"/>
      <c r="DLN3" s="45"/>
      <c r="DLO3" s="45"/>
      <c r="DLP3" s="45"/>
      <c r="DLQ3" s="45"/>
      <c r="DLR3" s="45"/>
      <c r="DLS3" s="45"/>
      <c r="DLT3" s="45"/>
      <c r="DLU3" s="45"/>
      <c r="DLV3" s="45"/>
      <c r="DLW3" s="45"/>
      <c r="DLX3" s="45"/>
      <c r="DLY3" s="45"/>
      <c r="DLZ3" s="45"/>
      <c r="DMA3" s="45"/>
      <c r="DMB3" s="45"/>
      <c r="DMC3" s="45"/>
      <c r="DMD3" s="45"/>
      <c r="DME3" s="45"/>
      <c r="DMF3" s="45"/>
      <c r="DMG3" s="45"/>
      <c r="DMH3" s="45"/>
      <c r="DMI3" s="45"/>
      <c r="DMJ3" s="45"/>
      <c r="DMK3" s="45"/>
      <c r="DML3" s="45"/>
      <c r="DMM3" s="45"/>
      <c r="DMN3" s="45"/>
      <c r="DMO3" s="45"/>
      <c r="DMP3" s="45"/>
      <c r="DMQ3" s="45"/>
      <c r="DMR3" s="45"/>
      <c r="DMS3" s="45"/>
      <c r="DMT3" s="45"/>
      <c r="DMU3" s="45"/>
      <c r="DMV3" s="45"/>
      <c r="DMW3" s="45"/>
      <c r="DMX3" s="45"/>
      <c r="DMY3" s="45"/>
      <c r="DMZ3" s="45"/>
      <c r="DNA3" s="45"/>
      <c r="DNB3" s="45"/>
      <c r="DNC3" s="45"/>
      <c r="DND3" s="45"/>
      <c r="DNE3" s="45"/>
      <c r="DNF3" s="45"/>
      <c r="DNG3" s="45"/>
      <c r="DNH3" s="45"/>
      <c r="DNI3" s="45"/>
      <c r="DNJ3" s="45"/>
      <c r="DNK3" s="45"/>
      <c r="DNL3" s="45"/>
      <c r="DNM3" s="45"/>
      <c r="DNN3" s="45"/>
      <c r="DNO3" s="45"/>
      <c r="DNP3" s="45"/>
      <c r="DNQ3" s="45"/>
      <c r="DNR3" s="45"/>
      <c r="DNS3" s="45"/>
      <c r="DNT3" s="45"/>
      <c r="DNU3" s="45"/>
      <c r="DNV3" s="45"/>
      <c r="DNW3" s="45"/>
      <c r="DNX3" s="45"/>
      <c r="DNY3" s="45"/>
      <c r="DNZ3" s="45"/>
      <c r="DOA3" s="45"/>
      <c r="DOB3" s="45"/>
      <c r="DOC3" s="45"/>
      <c r="DOD3" s="45"/>
      <c r="DOE3" s="45"/>
      <c r="DOF3" s="45"/>
      <c r="DOG3" s="45"/>
      <c r="DOH3" s="45"/>
      <c r="DOI3" s="45"/>
      <c r="DOJ3" s="45"/>
      <c r="DOK3" s="45"/>
      <c r="DOL3" s="45"/>
      <c r="DOM3" s="45"/>
      <c r="DON3" s="45"/>
      <c r="DOO3" s="45"/>
      <c r="DOP3" s="45"/>
      <c r="DOQ3" s="45"/>
      <c r="DOR3" s="45"/>
      <c r="DOS3" s="45"/>
      <c r="DOT3" s="45"/>
      <c r="DOU3" s="45"/>
      <c r="DOV3" s="45"/>
      <c r="DOW3" s="45"/>
      <c r="DOX3" s="45"/>
      <c r="DOY3" s="45"/>
      <c r="DOZ3" s="45"/>
      <c r="DPA3" s="45"/>
      <c r="DPB3" s="45"/>
      <c r="DPC3" s="45"/>
      <c r="DPD3" s="45"/>
      <c r="DPE3" s="45"/>
      <c r="DPF3" s="45"/>
      <c r="DPG3" s="45"/>
      <c r="DPH3" s="45"/>
      <c r="DPI3" s="45"/>
      <c r="DPJ3" s="45"/>
      <c r="DPK3" s="45"/>
      <c r="DPL3" s="45"/>
      <c r="DPM3" s="45"/>
      <c r="DPN3" s="45"/>
      <c r="DPO3" s="45"/>
      <c r="DPP3" s="45"/>
      <c r="DPQ3" s="45"/>
      <c r="DPR3" s="45"/>
      <c r="DPS3" s="45"/>
      <c r="DPT3" s="45"/>
      <c r="DPU3" s="45"/>
      <c r="DPV3" s="45"/>
      <c r="DPW3" s="45"/>
      <c r="DPX3" s="45"/>
      <c r="DPY3" s="45"/>
      <c r="DPZ3" s="45"/>
      <c r="DQA3" s="45"/>
      <c r="DQB3" s="45"/>
      <c r="DQC3" s="45"/>
      <c r="DQD3" s="45"/>
      <c r="DQE3" s="45"/>
      <c r="DQF3" s="45"/>
      <c r="DQG3" s="45"/>
      <c r="DQH3" s="45"/>
      <c r="DQI3" s="45"/>
      <c r="DQJ3" s="45"/>
      <c r="DQK3" s="45"/>
      <c r="DQL3" s="45"/>
      <c r="DQM3" s="45"/>
      <c r="DQN3" s="45"/>
      <c r="DQO3" s="45"/>
      <c r="DQP3" s="45"/>
      <c r="DQQ3" s="45"/>
      <c r="DQR3" s="45"/>
      <c r="DQS3" s="45"/>
      <c r="DQT3" s="45"/>
      <c r="DQU3" s="45"/>
      <c r="DQV3" s="45"/>
      <c r="DQW3" s="45"/>
      <c r="DQX3" s="45"/>
      <c r="DQY3" s="45"/>
      <c r="DQZ3" s="45"/>
      <c r="DRA3" s="45"/>
      <c r="DRB3" s="45"/>
      <c r="DRC3" s="45"/>
      <c r="DRD3" s="45"/>
      <c r="DRE3" s="45"/>
      <c r="DRF3" s="45"/>
      <c r="DRG3" s="45"/>
      <c r="DRH3" s="45"/>
      <c r="DRI3" s="45"/>
      <c r="DRJ3" s="45"/>
      <c r="DRK3" s="45"/>
      <c r="DRL3" s="45"/>
      <c r="DRM3" s="45"/>
      <c r="DRN3" s="45"/>
      <c r="DRO3" s="45"/>
      <c r="DRP3" s="45"/>
      <c r="DRQ3" s="45"/>
      <c r="DRR3" s="45"/>
      <c r="DRS3" s="45"/>
      <c r="DRT3" s="45"/>
      <c r="DRU3" s="45"/>
      <c r="DRV3" s="45"/>
      <c r="DRW3" s="45"/>
      <c r="DRX3" s="45"/>
      <c r="DRY3" s="45"/>
      <c r="DRZ3" s="45"/>
      <c r="DSA3" s="45"/>
      <c r="DSB3" s="45"/>
      <c r="DSC3" s="45"/>
      <c r="DSD3" s="45"/>
      <c r="DSE3" s="45"/>
      <c r="DSF3" s="45"/>
      <c r="DSG3" s="45"/>
      <c r="DSH3" s="45"/>
      <c r="DSI3" s="45"/>
      <c r="DSJ3" s="45"/>
      <c r="DSK3" s="45"/>
      <c r="DSL3" s="45"/>
      <c r="DSM3" s="45"/>
      <c r="DSN3" s="45"/>
      <c r="DSO3" s="45"/>
      <c r="DSP3" s="45"/>
      <c r="DSQ3" s="45"/>
      <c r="DSR3" s="45"/>
      <c r="DSS3" s="45"/>
      <c r="DST3" s="45"/>
      <c r="DSU3" s="45"/>
      <c r="DSV3" s="45"/>
      <c r="DSW3" s="45"/>
      <c r="DSX3" s="45"/>
      <c r="DSY3" s="45"/>
      <c r="DSZ3" s="45"/>
      <c r="DTA3" s="45"/>
      <c r="DTB3" s="45"/>
      <c r="DTC3" s="45"/>
      <c r="DTD3" s="45"/>
      <c r="DTE3" s="45"/>
      <c r="DTF3" s="45"/>
      <c r="DTG3" s="45"/>
      <c r="DTH3" s="45"/>
      <c r="DTI3" s="45"/>
      <c r="DTJ3" s="45"/>
      <c r="DTK3" s="45"/>
      <c r="DTL3" s="45"/>
      <c r="DTM3" s="45"/>
      <c r="DTN3" s="45"/>
      <c r="DTO3" s="45"/>
      <c r="DTP3" s="45"/>
      <c r="DTQ3" s="45"/>
      <c r="DTR3" s="45"/>
      <c r="DTS3" s="45"/>
      <c r="DTT3" s="45"/>
      <c r="DTU3" s="45"/>
      <c r="DTV3" s="45"/>
      <c r="DTW3" s="45"/>
      <c r="DTX3" s="45"/>
      <c r="DTY3" s="45"/>
      <c r="DTZ3" s="45"/>
      <c r="DUA3" s="45"/>
      <c r="DUB3" s="45"/>
      <c r="DUC3" s="45"/>
      <c r="DUD3" s="45"/>
      <c r="DUE3" s="45"/>
      <c r="DUF3" s="45"/>
      <c r="DUG3" s="45"/>
      <c r="DUH3" s="45"/>
      <c r="DUI3" s="45"/>
      <c r="DUJ3" s="45"/>
      <c r="DUK3" s="45"/>
      <c r="DUL3" s="45"/>
      <c r="DUM3" s="45"/>
      <c r="DUN3" s="45"/>
      <c r="DUO3" s="45"/>
      <c r="DUP3" s="45"/>
      <c r="DUQ3" s="45"/>
      <c r="DUR3" s="45"/>
      <c r="DUS3" s="45"/>
      <c r="DUT3" s="45"/>
      <c r="DUU3" s="45"/>
      <c r="DUV3" s="45"/>
      <c r="DUW3" s="45"/>
      <c r="DUX3" s="45"/>
      <c r="DUY3" s="45"/>
      <c r="DUZ3" s="45"/>
      <c r="DVA3" s="45"/>
      <c r="DVB3" s="45"/>
      <c r="DVC3" s="45"/>
      <c r="DVD3" s="45"/>
      <c r="DVE3" s="45"/>
      <c r="DVF3" s="45"/>
      <c r="DVG3" s="45"/>
      <c r="DVH3" s="45"/>
      <c r="DVI3" s="45"/>
      <c r="DVJ3" s="45"/>
      <c r="DVK3" s="45"/>
      <c r="DVL3" s="45"/>
      <c r="DVM3" s="45"/>
      <c r="DVN3" s="45"/>
      <c r="DVO3" s="45"/>
      <c r="DVP3" s="45"/>
      <c r="DVQ3" s="45"/>
      <c r="DVR3" s="45"/>
      <c r="DVS3" s="45"/>
      <c r="DVT3" s="45"/>
      <c r="DVU3" s="45"/>
      <c r="DVV3" s="45"/>
      <c r="DVW3" s="45"/>
      <c r="DVX3" s="45"/>
      <c r="DVY3" s="45"/>
      <c r="DVZ3" s="45"/>
      <c r="DWA3" s="45"/>
      <c r="DWB3" s="45"/>
      <c r="DWC3" s="45"/>
      <c r="DWD3" s="45"/>
      <c r="DWE3" s="45"/>
      <c r="DWF3" s="45"/>
      <c r="DWG3" s="45"/>
      <c r="DWH3" s="45"/>
      <c r="DWI3" s="45"/>
      <c r="DWJ3" s="45"/>
      <c r="DWK3" s="45"/>
      <c r="DWL3" s="45"/>
      <c r="DWM3" s="45"/>
      <c r="DWN3" s="45"/>
      <c r="DWO3" s="45"/>
      <c r="DWP3" s="45"/>
      <c r="DWQ3" s="45"/>
      <c r="DWR3" s="45"/>
      <c r="DWS3" s="45"/>
      <c r="DWT3" s="45"/>
      <c r="DWU3" s="45"/>
      <c r="DWV3" s="45"/>
      <c r="DWW3" s="45"/>
      <c r="DWX3" s="45"/>
      <c r="DWY3" s="45"/>
      <c r="DWZ3" s="45"/>
      <c r="DXA3" s="45"/>
      <c r="DXB3" s="45"/>
      <c r="DXC3" s="45"/>
      <c r="DXD3" s="45"/>
      <c r="DXE3" s="45"/>
      <c r="DXF3" s="45"/>
      <c r="DXG3" s="45"/>
      <c r="DXH3" s="45"/>
      <c r="DXI3" s="45"/>
      <c r="DXJ3" s="45"/>
      <c r="DXK3" s="45"/>
      <c r="DXL3" s="45"/>
      <c r="DXM3" s="45"/>
      <c r="DXN3" s="45"/>
      <c r="DXO3" s="45"/>
      <c r="DXP3" s="45"/>
      <c r="DXQ3" s="45"/>
      <c r="DXR3" s="45"/>
      <c r="DXS3" s="45"/>
      <c r="DXT3" s="45"/>
      <c r="DXU3" s="45"/>
      <c r="DXV3" s="45"/>
      <c r="DXW3" s="45"/>
      <c r="DXX3" s="45"/>
      <c r="DXY3" s="45"/>
      <c r="DXZ3" s="45"/>
      <c r="DYA3" s="45"/>
      <c r="DYB3" s="45"/>
      <c r="DYC3" s="45"/>
      <c r="DYD3" s="45"/>
      <c r="DYE3" s="45"/>
      <c r="DYF3" s="45"/>
      <c r="DYG3" s="45"/>
      <c r="DYH3" s="45"/>
      <c r="DYI3" s="45"/>
      <c r="DYJ3" s="45"/>
      <c r="DYK3" s="45"/>
      <c r="DYL3" s="45"/>
      <c r="DYM3" s="45"/>
      <c r="DYN3" s="45"/>
      <c r="DYO3" s="45"/>
      <c r="DYP3" s="45"/>
      <c r="DYQ3" s="45"/>
      <c r="DYR3" s="45"/>
      <c r="DYS3" s="45"/>
      <c r="DYT3" s="45"/>
      <c r="DYU3" s="45"/>
      <c r="DYV3" s="45"/>
      <c r="DYW3" s="45"/>
      <c r="DYX3" s="45"/>
      <c r="DYY3" s="45"/>
      <c r="DYZ3" s="45"/>
      <c r="DZA3" s="45"/>
      <c r="DZB3" s="45"/>
      <c r="DZC3" s="45"/>
      <c r="DZD3" s="45"/>
      <c r="DZE3" s="45"/>
      <c r="DZF3" s="45"/>
      <c r="DZG3" s="45"/>
      <c r="DZH3" s="45"/>
      <c r="DZI3" s="45"/>
      <c r="DZJ3" s="45"/>
      <c r="DZK3" s="45"/>
      <c r="DZL3" s="45"/>
      <c r="DZM3" s="45"/>
      <c r="DZN3" s="45"/>
      <c r="DZO3" s="45"/>
      <c r="DZP3" s="45"/>
      <c r="DZQ3" s="45"/>
      <c r="DZR3" s="45"/>
      <c r="DZS3" s="45"/>
      <c r="DZT3" s="45"/>
      <c r="DZU3" s="45"/>
      <c r="DZV3" s="45"/>
      <c r="DZW3" s="45"/>
      <c r="DZX3" s="45"/>
      <c r="DZY3" s="45"/>
      <c r="DZZ3" s="45"/>
      <c r="EAA3" s="45"/>
      <c r="EAB3" s="45"/>
      <c r="EAC3" s="45"/>
      <c r="EAD3" s="45"/>
      <c r="EAE3" s="45"/>
      <c r="EAF3" s="45"/>
      <c r="EAG3" s="45"/>
      <c r="EAH3" s="45"/>
      <c r="EAI3" s="45"/>
      <c r="EAJ3" s="45"/>
      <c r="EAK3" s="45"/>
      <c r="EAL3" s="45"/>
      <c r="EAM3" s="45"/>
      <c r="EAN3" s="45"/>
      <c r="EAO3" s="45"/>
      <c r="EAP3" s="45"/>
      <c r="EAQ3" s="45"/>
      <c r="EAR3" s="45"/>
      <c r="EAS3" s="45"/>
      <c r="EAT3" s="45"/>
      <c r="EAU3" s="45"/>
      <c r="EAV3" s="45"/>
      <c r="EAW3" s="45"/>
      <c r="EAX3" s="45"/>
      <c r="EAY3" s="45"/>
      <c r="EAZ3" s="45"/>
      <c r="EBA3" s="45"/>
      <c r="EBB3" s="45"/>
      <c r="EBC3" s="45"/>
      <c r="EBD3" s="45"/>
      <c r="EBE3" s="45"/>
      <c r="EBF3" s="45"/>
      <c r="EBG3" s="45"/>
      <c r="EBH3" s="45"/>
      <c r="EBI3" s="45"/>
      <c r="EBJ3" s="45"/>
      <c r="EBK3" s="45"/>
      <c r="EBL3" s="45"/>
      <c r="EBM3" s="45"/>
      <c r="EBN3" s="45"/>
      <c r="EBO3" s="45"/>
      <c r="EBP3" s="45"/>
      <c r="EBQ3" s="45"/>
      <c r="EBR3" s="45"/>
      <c r="EBS3" s="45"/>
      <c r="EBT3" s="45"/>
      <c r="EBU3" s="45"/>
      <c r="EBV3" s="45"/>
      <c r="EBW3" s="45"/>
      <c r="EBX3" s="45"/>
      <c r="EBY3" s="45"/>
      <c r="EBZ3" s="45"/>
      <c r="ECA3" s="45"/>
      <c r="ECB3" s="45"/>
      <c r="ECC3" s="45"/>
      <c r="ECD3" s="45"/>
      <c r="ECE3" s="45"/>
      <c r="ECF3" s="45"/>
      <c r="ECG3" s="45"/>
      <c r="ECH3" s="45"/>
      <c r="ECI3" s="45"/>
      <c r="ECJ3" s="45"/>
      <c r="ECK3" s="45"/>
      <c r="ECL3" s="45"/>
      <c r="ECM3" s="45"/>
      <c r="ECN3" s="45"/>
      <c r="ECO3" s="45"/>
      <c r="ECP3" s="45"/>
      <c r="ECQ3" s="45"/>
      <c r="ECR3" s="45"/>
      <c r="ECS3" s="45"/>
      <c r="ECT3" s="45"/>
      <c r="ECU3" s="45"/>
      <c r="ECV3" s="45"/>
      <c r="ECW3" s="45"/>
      <c r="ECX3" s="45"/>
      <c r="ECY3" s="45"/>
      <c r="ECZ3" s="45"/>
      <c r="EDA3" s="45"/>
      <c r="EDB3" s="45"/>
      <c r="EDC3" s="45"/>
      <c r="EDD3" s="45"/>
      <c r="EDE3" s="45"/>
      <c r="EDF3" s="45"/>
      <c r="EDG3" s="45"/>
      <c r="EDH3" s="45"/>
      <c r="EDI3" s="45"/>
      <c r="EDJ3" s="45"/>
      <c r="EDK3" s="45"/>
      <c r="EDL3" s="45"/>
      <c r="EDM3" s="45"/>
      <c r="EDN3" s="45"/>
      <c r="EDO3" s="45"/>
      <c r="EDP3" s="45"/>
      <c r="EDQ3" s="45"/>
      <c r="EDR3" s="45"/>
      <c r="EDS3" s="45"/>
      <c r="EDT3" s="45"/>
      <c r="EDU3" s="45"/>
      <c r="EDV3" s="45"/>
      <c r="EDW3" s="45"/>
      <c r="EDX3" s="45"/>
      <c r="EDY3" s="45"/>
      <c r="EDZ3" s="45"/>
      <c r="EEA3" s="45"/>
      <c r="EEB3" s="45"/>
      <c r="EEC3" s="45"/>
      <c r="EED3" s="45"/>
      <c r="EEE3" s="45"/>
      <c r="EEF3" s="45"/>
      <c r="EEG3" s="45"/>
      <c r="EEH3" s="45"/>
      <c r="EEI3" s="45"/>
      <c r="EEJ3" s="45"/>
      <c r="EEK3" s="45"/>
      <c r="EEL3" s="45"/>
      <c r="EEM3" s="45"/>
      <c r="EEN3" s="45"/>
      <c r="EEO3" s="45"/>
      <c r="EEP3" s="45"/>
      <c r="EEQ3" s="45"/>
      <c r="EER3" s="45"/>
      <c r="EES3" s="45"/>
      <c r="EET3" s="45"/>
      <c r="EEU3" s="45"/>
      <c r="EEV3" s="45"/>
      <c r="EEW3" s="45"/>
      <c r="EEX3" s="45"/>
      <c r="EEY3" s="45"/>
      <c r="EEZ3" s="45"/>
      <c r="EFA3" s="45"/>
      <c r="EFB3" s="45"/>
      <c r="EFC3" s="45"/>
      <c r="EFD3" s="45"/>
      <c r="EFE3" s="45"/>
      <c r="EFF3" s="45"/>
      <c r="EFG3" s="45"/>
      <c r="EFH3" s="45"/>
      <c r="EFI3" s="45"/>
      <c r="EFJ3" s="45"/>
      <c r="EFK3" s="45"/>
      <c r="EFL3" s="45"/>
      <c r="EFM3" s="45"/>
      <c r="EFN3" s="45"/>
      <c r="EFO3" s="45"/>
      <c r="EFP3" s="45"/>
      <c r="EFQ3" s="45"/>
      <c r="EFR3" s="45"/>
      <c r="EFS3" s="45"/>
      <c r="EFT3" s="45"/>
      <c r="EFU3" s="45"/>
      <c r="EFV3" s="45"/>
      <c r="EFW3" s="45"/>
      <c r="EFX3" s="45"/>
      <c r="EFY3" s="45"/>
      <c r="EFZ3" s="45"/>
      <c r="EGA3" s="45"/>
      <c r="EGB3" s="45"/>
      <c r="EGC3" s="45"/>
      <c r="EGD3" s="45"/>
      <c r="EGE3" s="45"/>
      <c r="EGF3" s="45"/>
      <c r="EGG3" s="45"/>
      <c r="EGH3" s="45"/>
      <c r="EGI3" s="45"/>
      <c r="EGJ3" s="45"/>
      <c r="EGK3" s="45"/>
      <c r="EGL3" s="45"/>
      <c r="EGM3" s="45"/>
      <c r="EGN3" s="45"/>
      <c r="EGO3" s="45"/>
      <c r="EGP3" s="45"/>
      <c r="EGQ3" s="45"/>
      <c r="EGR3" s="45"/>
      <c r="EGS3" s="45"/>
      <c r="EGT3" s="45"/>
      <c r="EGU3" s="45"/>
      <c r="EGV3" s="45"/>
      <c r="EGW3" s="45"/>
      <c r="EGX3" s="45"/>
      <c r="EGY3" s="45"/>
      <c r="EGZ3" s="45"/>
      <c r="EHA3" s="45"/>
      <c r="EHB3" s="45"/>
      <c r="EHC3" s="45"/>
      <c r="EHD3" s="45"/>
      <c r="EHE3" s="45"/>
      <c r="EHF3" s="45"/>
      <c r="EHG3" s="45"/>
      <c r="EHH3" s="45"/>
      <c r="EHI3" s="45"/>
      <c r="EHJ3" s="45"/>
      <c r="EHK3" s="45"/>
      <c r="EHL3" s="45"/>
      <c r="EHM3" s="45"/>
      <c r="EHN3" s="45"/>
      <c r="EHO3" s="45"/>
      <c r="EHP3" s="45"/>
      <c r="EHQ3" s="45"/>
      <c r="EHR3" s="45"/>
      <c r="EHS3" s="45"/>
      <c r="EHT3" s="45"/>
      <c r="EHU3" s="45"/>
      <c r="EHV3" s="45"/>
      <c r="EHW3" s="45"/>
      <c r="EHX3" s="45"/>
      <c r="EHY3" s="45"/>
      <c r="EHZ3" s="45"/>
      <c r="EIA3" s="45"/>
      <c r="EIB3" s="45"/>
      <c r="EIC3" s="45"/>
      <c r="EID3" s="45"/>
      <c r="EIE3" s="45"/>
      <c r="EIF3" s="45"/>
      <c r="EIG3" s="45"/>
      <c r="EIH3" s="45"/>
      <c r="EII3" s="45"/>
      <c r="EIJ3" s="45"/>
      <c r="EIK3" s="45"/>
      <c r="EIL3" s="45"/>
      <c r="EIM3" s="45"/>
      <c r="EIN3" s="45"/>
      <c r="EIO3" s="45"/>
      <c r="EIP3" s="45"/>
      <c r="EIQ3" s="45"/>
      <c r="EIR3" s="45"/>
      <c r="EIS3" s="45"/>
      <c r="EIT3" s="45"/>
      <c r="EIU3" s="45"/>
      <c r="EIV3" s="45"/>
      <c r="EIW3" s="45"/>
      <c r="EIX3" s="45"/>
      <c r="EIY3" s="45"/>
      <c r="EIZ3" s="45"/>
      <c r="EJA3" s="45"/>
      <c r="EJB3" s="45"/>
      <c r="EJC3" s="45"/>
      <c r="EJD3" s="45"/>
      <c r="EJE3" s="45"/>
      <c r="EJF3" s="45"/>
      <c r="EJG3" s="45"/>
      <c r="EJH3" s="45"/>
      <c r="EJI3" s="45"/>
      <c r="EJJ3" s="45"/>
      <c r="EJK3" s="45"/>
      <c r="EJL3" s="45"/>
      <c r="EJM3" s="45"/>
      <c r="EJN3" s="45"/>
      <c r="EJO3" s="45"/>
      <c r="EJP3" s="45"/>
      <c r="EJQ3" s="45"/>
      <c r="EJR3" s="45"/>
      <c r="EJS3" s="45"/>
      <c r="EJT3" s="45"/>
      <c r="EJU3" s="45"/>
      <c r="EJV3" s="45"/>
      <c r="EJW3" s="45"/>
      <c r="EJX3" s="45"/>
      <c r="EJY3" s="45"/>
      <c r="EJZ3" s="45"/>
      <c r="EKA3" s="45"/>
      <c r="EKB3" s="45"/>
      <c r="EKC3" s="45"/>
      <c r="EKD3" s="45"/>
      <c r="EKE3" s="45"/>
      <c r="EKF3" s="45"/>
      <c r="EKG3" s="45"/>
      <c r="EKH3" s="45"/>
      <c r="EKI3" s="45"/>
      <c r="EKJ3" s="45"/>
      <c r="EKK3" s="45"/>
      <c r="EKL3" s="45"/>
      <c r="EKM3" s="45"/>
      <c r="EKN3" s="45"/>
      <c r="EKO3" s="45"/>
      <c r="EKP3" s="45"/>
      <c r="EKQ3" s="45"/>
      <c r="EKR3" s="45"/>
      <c r="EKS3" s="45"/>
      <c r="EKT3" s="45"/>
      <c r="EKU3" s="45"/>
      <c r="EKV3" s="45"/>
      <c r="EKW3" s="45"/>
      <c r="EKX3" s="45"/>
      <c r="EKY3" s="45"/>
      <c r="EKZ3" s="45"/>
      <c r="ELA3" s="45"/>
      <c r="ELB3" s="45"/>
      <c r="ELC3" s="45"/>
      <c r="ELD3" s="45"/>
      <c r="ELE3" s="45"/>
      <c r="ELF3" s="45"/>
      <c r="ELG3" s="45"/>
      <c r="ELH3" s="45"/>
      <c r="ELI3" s="45"/>
      <c r="ELJ3" s="45"/>
      <c r="ELK3" s="45"/>
      <c r="ELL3" s="45"/>
      <c r="ELM3" s="45"/>
      <c r="ELN3" s="45"/>
      <c r="ELO3" s="45"/>
      <c r="ELP3" s="45"/>
      <c r="ELQ3" s="45"/>
      <c r="ELR3" s="45"/>
      <c r="ELS3" s="45"/>
      <c r="ELT3" s="45"/>
      <c r="ELU3" s="45"/>
      <c r="ELV3" s="45"/>
      <c r="ELW3" s="45"/>
      <c r="ELX3" s="45"/>
      <c r="ELY3" s="45"/>
      <c r="ELZ3" s="45"/>
      <c r="EMA3" s="45"/>
      <c r="EMB3" s="45"/>
      <c r="EMC3" s="45"/>
      <c r="EMD3" s="45"/>
      <c r="EME3" s="45"/>
      <c r="EMF3" s="45"/>
      <c r="EMG3" s="45"/>
      <c r="EMH3" s="45"/>
      <c r="EMI3" s="45"/>
      <c r="EMJ3" s="45"/>
      <c r="EMK3" s="45"/>
      <c r="EML3" s="45"/>
      <c r="EMM3" s="45"/>
      <c r="EMN3" s="45"/>
      <c r="EMO3" s="45"/>
      <c r="EMP3" s="45"/>
      <c r="EMQ3" s="45"/>
      <c r="EMR3" s="45"/>
      <c r="EMS3" s="45"/>
      <c r="EMT3" s="45"/>
      <c r="EMU3" s="45"/>
      <c r="EMV3" s="45"/>
      <c r="EMW3" s="45"/>
      <c r="EMX3" s="45"/>
      <c r="EMY3" s="45"/>
      <c r="EMZ3" s="45"/>
      <c r="ENA3" s="45"/>
      <c r="ENB3" s="45"/>
      <c r="ENC3" s="45"/>
      <c r="END3" s="45"/>
      <c r="ENE3" s="45"/>
      <c r="ENF3" s="45"/>
      <c r="ENG3" s="45"/>
      <c r="ENH3" s="45"/>
      <c r="ENI3" s="45"/>
      <c r="ENJ3" s="45"/>
      <c r="ENK3" s="45"/>
      <c r="ENL3" s="45"/>
      <c r="ENM3" s="45"/>
      <c r="ENN3" s="45"/>
      <c r="ENO3" s="45"/>
      <c r="ENP3" s="45"/>
      <c r="ENQ3" s="45"/>
      <c r="ENR3" s="45"/>
      <c r="ENS3" s="45"/>
      <c r="ENT3" s="45"/>
      <c r="ENU3" s="45"/>
      <c r="ENV3" s="45"/>
      <c r="ENW3" s="45"/>
      <c r="ENX3" s="45"/>
      <c r="ENY3" s="45"/>
      <c r="ENZ3" s="45"/>
      <c r="EOA3" s="45"/>
      <c r="EOB3" s="45"/>
      <c r="EOC3" s="45"/>
      <c r="EOD3" s="45"/>
      <c r="EOE3" s="45"/>
      <c r="EOF3" s="45"/>
      <c r="EOG3" s="45"/>
      <c r="EOH3" s="45"/>
      <c r="EOI3" s="45"/>
      <c r="EOJ3" s="45"/>
      <c r="EOK3" s="45"/>
      <c r="EOL3" s="45"/>
      <c r="EOM3" s="45"/>
      <c r="EON3" s="45"/>
      <c r="EOO3" s="45"/>
      <c r="EOP3" s="45"/>
      <c r="EOQ3" s="45"/>
      <c r="EOR3" s="45"/>
      <c r="EOS3" s="45"/>
      <c r="EOT3" s="45"/>
      <c r="EOU3" s="45"/>
      <c r="EOV3" s="45"/>
      <c r="EOW3" s="45"/>
      <c r="EOX3" s="45"/>
      <c r="EOY3" s="45"/>
      <c r="EOZ3" s="45"/>
      <c r="EPA3" s="45"/>
      <c r="EPB3" s="45"/>
      <c r="EPC3" s="45"/>
      <c r="EPD3" s="45"/>
      <c r="EPE3" s="45"/>
      <c r="EPF3" s="45"/>
      <c r="EPG3" s="45"/>
      <c r="EPH3" s="45"/>
      <c r="EPI3" s="45"/>
      <c r="EPJ3" s="45"/>
      <c r="EPK3" s="45"/>
      <c r="EPL3" s="45"/>
      <c r="EPM3" s="45"/>
      <c r="EPN3" s="45"/>
      <c r="EPO3" s="45"/>
      <c r="EPP3" s="45"/>
      <c r="EPQ3" s="45"/>
      <c r="EPR3" s="45"/>
      <c r="EPS3" s="45"/>
      <c r="EPT3" s="45"/>
      <c r="EPU3" s="45"/>
      <c r="EPV3" s="45"/>
      <c r="EPW3" s="45"/>
      <c r="EPX3" s="45"/>
      <c r="EPY3" s="45"/>
      <c r="EPZ3" s="45"/>
      <c r="EQA3" s="45"/>
      <c r="EQB3" s="45"/>
      <c r="EQC3" s="45"/>
      <c r="EQD3" s="45"/>
      <c r="EQE3" s="45"/>
      <c r="EQF3" s="45"/>
      <c r="EQG3" s="45"/>
      <c r="EQH3" s="45"/>
      <c r="EQI3" s="45"/>
      <c r="EQJ3" s="45"/>
      <c r="EQK3" s="45"/>
      <c r="EQL3" s="45"/>
      <c r="EQM3" s="45"/>
      <c r="EQN3" s="45"/>
      <c r="EQO3" s="45"/>
      <c r="EQP3" s="45"/>
      <c r="EQQ3" s="45"/>
      <c r="EQR3" s="45"/>
      <c r="EQS3" s="45"/>
      <c r="EQT3" s="45"/>
      <c r="EQU3" s="45"/>
      <c r="EQV3" s="45"/>
      <c r="EQW3" s="45"/>
      <c r="EQX3" s="45"/>
      <c r="EQY3" s="45"/>
      <c r="EQZ3" s="45"/>
      <c r="ERA3" s="45"/>
      <c r="ERB3" s="45"/>
      <c r="ERC3" s="45"/>
      <c r="ERD3" s="45"/>
      <c r="ERE3" s="45"/>
      <c r="ERF3" s="45"/>
      <c r="ERG3" s="45"/>
      <c r="ERH3" s="45"/>
      <c r="ERI3" s="45"/>
      <c r="ERJ3" s="45"/>
      <c r="ERK3" s="45"/>
      <c r="ERL3" s="45"/>
      <c r="ERM3" s="45"/>
      <c r="ERN3" s="45"/>
      <c r="ERO3" s="45"/>
      <c r="ERP3" s="45"/>
      <c r="ERQ3" s="45"/>
      <c r="ERR3" s="45"/>
      <c r="ERS3" s="45"/>
      <c r="ERT3" s="45"/>
      <c r="ERU3" s="45"/>
      <c r="ERV3" s="45"/>
      <c r="ERW3" s="45"/>
      <c r="ERX3" s="45"/>
      <c r="ERY3" s="45"/>
      <c r="ERZ3" s="45"/>
      <c r="ESA3" s="45"/>
      <c r="ESB3" s="45"/>
      <c r="ESC3" s="45"/>
      <c r="ESD3" s="45"/>
      <c r="ESE3" s="45"/>
      <c r="ESF3" s="45"/>
      <c r="ESG3" s="45"/>
      <c r="ESH3" s="45"/>
      <c r="ESI3" s="45"/>
      <c r="ESJ3" s="45"/>
      <c r="ESK3" s="45"/>
      <c r="ESL3" s="45"/>
      <c r="ESM3" s="45"/>
      <c r="ESN3" s="45"/>
      <c r="ESO3" s="45"/>
      <c r="ESP3" s="45"/>
      <c r="ESQ3" s="45"/>
      <c r="ESR3" s="45"/>
      <c r="ESS3" s="45"/>
      <c r="EST3" s="45"/>
      <c r="ESU3" s="45"/>
      <c r="ESV3" s="45"/>
      <c r="ESW3" s="45"/>
      <c r="ESX3" s="45"/>
      <c r="ESY3" s="45"/>
      <c r="ESZ3" s="45"/>
      <c r="ETA3" s="45"/>
      <c r="ETB3" s="45"/>
      <c r="ETC3" s="45"/>
      <c r="ETD3" s="45"/>
      <c r="ETE3" s="45"/>
      <c r="ETF3" s="45"/>
      <c r="ETG3" s="45"/>
      <c r="ETH3" s="45"/>
      <c r="ETI3" s="45"/>
      <c r="ETJ3" s="45"/>
      <c r="ETK3" s="45"/>
      <c r="ETL3" s="45"/>
      <c r="ETM3" s="45"/>
      <c r="ETN3" s="45"/>
      <c r="ETO3" s="45"/>
      <c r="ETP3" s="45"/>
      <c r="ETQ3" s="45"/>
      <c r="ETR3" s="45"/>
      <c r="ETS3" s="45"/>
      <c r="ETT3" s="45"/>
      <c r="ETU3" s="45"/>
      <c r="ETV3" s="45"/>
      <c r="ETW3" s="45"/>
      <c r="ETX3" s="45"/>
      <c r="ETY3" s="45"/>
      <c r="ETZ3" s="45"/>
      <c r="EUA3" s="45"/>
      <c r="EUB3" s="45"/>
      <c r="EUC3" s="45"/>
      <c r="EUD3" s="45"/>
      <c r="EUE3" s="45"/>
      <c r="EUF3" s="45"/>
      <c r="EUG3" s="45"/>
      <c r="EUH3" s="45"/>
      <c r="EUI3" s="45"/>
      <c r="EUJ3" s="45"/>
      <c r="EUK3" s="45"/>
      <c r="EUL3" s="45"/>
      <c r="EUM3" s="45"/>
      <c r="EUN3" s="45"/>
      <c r="EUO3" s="45"/>
      <c r="EUP3" s="45"/>
      <c r="EUQ3" s="45"/>
      <c r="EUR3" s="45"/>
      <c r="EUS3" s="45"/>
      <c r="EUT3" s="45"/>
      <c r="EUU3" s="45"/>
      <c r="EUV3" s="45"/>
      <c r="EUW3" s="45"/>
      <c r="EUX3" s="45"/>
      <c r="EUY3" s="45"/>
      <c r="EUZ3" s="45"/>
      <c r="EVA3" s="45"/>
      <c r="EVB3" s="45"/>
      <c r="EVC3" s="45"/>
      <c r="EVD3" s="45"/>
      <c r="EVE3" s="45"/>
      <c r="EVF3" s="45"/>
      <c r="EVG3" s="45"/>
      <c r="EVH3" s="45"/>
      <c r="EVI3" s="45"/>
      <c r="EVJ3" s="45"/>
      <c r="EVK3" s="45"/>
      <c r="EVL3" s="45"/>
      <c r="EVM3" s="45"/>
      <c r="EVN3" s="45"/>
      <c r="EVO3" s="45"/>
      <c r="EVP3" s="45"/>
      <c r="EVQ3" s="45"/>
      <c r="EVR3" s="45"/>
      <c r="EVS3" s="45"/>
      <c r="EVT3" s="45"/>
      <c r="EVU3" s="45"/>
      <c r="EVV3" s="45"/>
      <c r="EVW3" s="45"/>
      <c r="EVX3" s="45"/>
      <c r="EVY3" s="45"/>
      <c r="EVZ3" s="45"/>
      <c r="EWA3" s="45"/>
      <c r="EWB3" s="45"/>
      <c r="EWC3" s="45"/>
      <c r="EWD3" s="45"/>
      <c r="EWE3" s="45"/>
      <c r="EWF3" s="45"/>
      <c r="EWG3" s="45"/>
      <c r="EWH3" s="45"/>
      <c r="EWI3" s="45"/>
      <c r="EWJ3" s="45"/>
      <c r="EWK3" s="45"/>
      <c r="EWL3" s="45"/>
      <c r="EWM3" s="45"/>
      <c r="EWN3" s="45"/>
      <c r="EWO3" s="45"/>
      <c r="EWP3" s="45"/>
      <c r="EWQ3" s="45"/>
      <c r="EWR3" s="45"/>
      <c r="EWS3" s="45"/>
      <c r="EWT3" s="45"/>
      <c r="EWU3" s="45"/>
      <c r="EWV3" s="45"/>
      <c r="EWW3" s="45"/>
      <c r="EWX3" s="45"/>
      <c r="EWY3" s="45"/>
      <c r="EWZ3" s="45"/>
      <c r="EXA3" s="45"/>
      <c r="EXB3" s="45"/>
      <c r="EXC3" s="45"/>
      <c r="EXD3" s="45"/>
      <c r="EXE3" s="45"/>
      <c r="EXF3" s="45"/>
      <c r="EXG3" s="45"/>
      <c r="EXH3" s="45"/>
      <c r="EXI3" s="45"/>
      <c r="EXJ3" s="45"/>
      <c r="EXK3" s="45"/>
      <c r="EXL3" s="45"/>
      <c r="EXM3" s="45"/>
      <c r="EXN3" s="45"/>
      <c r="EXO3" s="45"/>
      <c r="EXP3" s="45"/>
      <c r="EXQ3" s="45"/>
      <c r="EXR3" s="45"/>
      <c r="EXS3" s="45"/>
      <c r="EXT3" s="45"/>
      <c r="EXU3" s="45"/>
      <c r="EXV3" s="45"/>
      <c r="EXW3" s="45"/>
      <c r="EXX3" s="45"/>
      <c r="EXY3" s="45"/>
      <c r="EXZ3" s="45"/>
      <c r="EYA3" s="45"/>
      <c r="EYB3" s="45"/>
      <c r="EYC3" s="45"/>
      <c r="EYD3" s="45"/>
      <c r="EYE3" s="45"/>
      <c r="EYF3" s="45"/>
      <c r="EYG3" s="45"/>
      <c r="EYH3" s="45"/>
      <c r="EYI3" s="45"/>
      <c r="EYJ3" s="45"/>
      <c r="EYK3" s="45"/>
      <c r="EYL3" s="45"/>
      <c r="EYM3" s="45"/>
      <c r="EYN3" s="45"/>
      <c r="EYO3" s="45"/>
      <c r="EYP3" s="45"/>
      <c r="EYQ3" s="45"/>
      <c r="EYR3" s="45"/>
      <c r="EYS3" s="45"/>
      <c r="EYT3" s="45"/>
      <c r="EYU3" s="45"/>
      <c r="EYV3" s="45"/>
      <c r="EYW3" s="45"/>
      <c r="EYX3" s="45"/>
      <c r="EYY3" s="45"/>
      <c r="EYZ3" s="45"/>
      <c r="EZA3" s="45"/>
      <c r="EZB3" s="45"/>
      <c r="EZC3" s="45"/>
      <c r="EZD3" s="45"/>
      <c r="EZE3" s="45"/>
      <c r="EZF3" s="45"/>
      <c r="EZG3" s="45"/>
      <c r="EZH3" s="45"/>
      <c r="EZI3" s="45"/>
      <c r="EZJ3" s="45"/>
      <c r="EZK3" s="45"/>
      <c r="EZL3" s="45"/>
      <c r="EZM3" s="45"/>
      <c r="EZN3" s="45"/>
      <c r="EZO3" s="45"/>
      <c r="EZP3" s="45"/>
      <c r="EZQ3" s="45"/>
      <c r="EZR3" s="45"/>
      <c r="EZS3" s="45"/>
      <c r="EZT3" s="45"/>
      <c r="EZU3" s="45"/>
      <c r="EZV3" s="45"/>
      <c r="EZW3" s="45"/>
      <c r="EZX3" s="45"/>
      <c r="EZY3" s="45"/>
      <c r="EZZ3" s="45"/>
      <c r="FAA3" s="45"/>
      <c r="FAB3" s="45"/>
      <c r="FAC3" s="45"/>
      <c r="FAD3" s="45"/>
      <c r="FAE3" s="45"/>
      <c r="FAF3" s="45"/>
      <c r="FAG3" s="45"/>
      <c r="FAH3" s="45"/>
      <c r="FAI3" s="45"/>
      <c r="FAJ3" s="45"/>
      <c r="FAK3" s="45"/>
      <c r="FAL3" s="45"/>
      <c r="FAM3" s="45"/>
      <c r="FAN3" s="45"/>
      <c r="FAO3" s="45"/>
      <c r="FAP3" s="45"/>
      <c r="FAQ3" s="45"/>
      <c r="FAR3" s="45"/>
      <c r="FAS3" s="45"/>
      <c r="FAT3" s="45"/>
      <c r="FAU3" s="45"/>
      <c r="FAV3" s="45"/>
      <c r="FAW3" s="45"/>
      <c r="FAX3" s="45"/>
      <c r="FAY3" s="45"/>
      <c r="FAZ3" s="45"/>
      <c r="FBA3" s="45"/>
      <c r="FBB3" s="45"/>
      <c r="FBC3" s="45"/>
      <c r="FBD3" s="45"/>
      <c r="FBE3" s="45"/>
      <c r="FBF3" s="45"/>
      <c r="FBG3" s="45"/>
      <c r="FBH3" s="45"/>
      <c r="FBI3" s="45"/>
      <c r="FBJ3" s="45"/>
      <c r="FBK3" s="45"/>
      <c r="FBL3" s="45"/>
      <c r="FBM3" s="45"/>
      <c r="FBN3" s="45"/>
      <c r="FBO3" s="45"/>
      <c r="FBP3" s="45"/>
      <c r="FBQ3" s="45"/>
      <c r="FBR3" s="45"/>
      <c r="FBS3" s="45"/>
      <c r="FBT3" s="45"/>
      <c r="FBU3" s="45"/>
      <c r="FBV3" s="45"/>
      <c r="FBW3" s="45"/>
      <c r="FBX3" s="45"/>
      <c r="FBY3" s="45"/>
      <c r="FBZ3" s="45"/>
      <c r="FCA3" s="45"/>
      <c r="FCB3" s="45"/>
      <c r="FCC3" s="45"/>
      <c r="FCD3" s="45"/>
      <c r="FCE3" s="45"/>
      <c r="FCF3" s="45"/>
      <c r="FCG3" s="45"/>
      <c r="FCH3" s="45"/>
      <c r="FCI3" s="45"/>
      <c r="FCJ3" s="45"/>
      <c r="FCK3" s="45"/>
      <c r="FCL3" s="45"/>
      <c r="FCM3" s="45"/>
      <c r="FCN3" s="45"/>
      <c r="FCO3" s="45"/>
      <c r="FCP3" s="45"/>
      <c r="FCQ3" s="45"/>
      <c r="FCR3" s="45"/>
      <c r="FCS3" s="45"/>
      <c r="FCT3" s="45"/>
      <c r="FCU3" s="45"/>
      <c r="FCV3" s="45"/>
      <c r="FCW3" s="45"/>
      <c r="FCX3" s="45"/>
      <c r="FCY3" s="45"/>
      <c r="FCZ3" s="45"/>
      <c r="FDA3" s="45"/>
      <c r="FDB3" s="45"/>
      <c r="FDC3" s="45"/>
      <c r="FDD3" s="45"/>
      <c r="FDE3" s="45"/>
      <c r="FDF3" s="45"/>
      <c r="FDG3" s="45"/>
      <c r="FDH3" s="45"/>
      <c r="FDI3" s="45"/>
      <c r="FDJ3" s="45"/>
      <c r="FDK3" s="45"/>
      <c r="FDL3" s="45"/>
      <c r="FDM3" s="45"/>
      <c r="FDN3" s="45"/>
      <c r="FDO3" s="45"/>
      <c r="FDP3" s="45"/>
      <c r="FDQ3" s="45"/>
      <c r="FDR3" s="45"/>
      <c r="FDS3" s="45"/>
      <c r="FDT3" s="45"/>
      <c r="FDU3" s="45"/>
      <c r="FDV3" s="45"/>
      <c r="FDW3" s="45"/>
      <c r="FDX3" s="45"/>
      <c r="FDY3" s="45"/>
      <c r="FDZ3" s="45"/>
      <c r="FEA3" s="45"/>
      <c r="FEB3" s="45"/>
      <c r="FEC3" s="45"/>
      <c r="FED3" s="45"/>
      <c r="FEE3" s="45"/>
      <c r="FEF3" s="45"/>
      <c r="FEG3" s="45"/>
      <c r="FEH3" s="45"/>
      <c r="FEI3" s="45"/>
      <c r="FEJ3" s="45"/>
      <c r="FEK3" s="45"/>
      <c r="FEL3" s="45"/>
      <c r="FEM3" s="45"/>
      <c r="FEN3" s="45"/>
      <c r="FEO3" s="45"/>
      <c r="FEP3" s="45"/>
      <c r="FEQ3" s="45"/>
      <c r="FER3" s="45"/>
      <c r="FES3" s="45"/>
      <c r="FET3" s="45"/>
      <c r="FEU3" s="45"/>
      <c r="FEV3" s="45"/>
      <c r="FEW3" s="45"/>
      <c r="FEX3" s="45"/>
      <c r="FEY3" s="45"/>
      <c r="FEZ3" s="45"/>
      <c r="FFA3" s="45"/>
      <c r="FFB3" s="45"/>
      <c r="FFC3" s="45"/>
      <c r="FFD3" s="45"/>
      <c r="FFE3" s="45"/>
      <c r="FFF3" s="45"/>
      <c r="FFG3" s="45"/>
      <c r="FFH3" s="45"/>
      <c r="FFI3" s="45"/>
      <c r="FFJ3" s="45"/>
      <c r="FFK3" s="45"/>
      <c r="FFL3" s="45"/>
      <c r="FFM3" s="45"/>
      <c r="FFN3" s="45"/>
      <c r="FFO3" s="45"/>
      <c r="FFP3" s="45"/>
      <c r="FFQ3" s="45"/>
      <c r="FFR3" s="45"/>
      <c r="FFS3" s="45"/>
      <c r="FFT3" s="45"/>
      <c r="FFU3" s="45"/>
      <c r="FFV3" s="45"/>
      <c r="FFW3" s="45"/>
      <c r="FFX3" s="45"/>
      <c r="FFY3" s="45"/>
      <c r="FFZ3" s="45"/>
      <c r="FGA3" s="45"/>
      <c r="FGB3" s="45"/>
      <c r="FGC3" s="45"/>
      <c r="FGD3" s="45"/>
      <c r="FGE3" s="45"/>
      <c r="FGF3" s="45"/>
      <c r="FGG3" s="45"/>
      <c r="FGH3" s="45"/>
      <c r="FGI3" s="45"/>
      <c r="FGJ3" s="45"/>
      <c r="FGK3" s="45"/>
      <c r="FGL3" s="45"/>
      <c r="FGM3" s="45"/>
      <c r="FGN3" s="45"/>
      <c r="FGO3" s="45"/>
      <c r="FGP3" s="45"/>
      <c r="FGQ3" s="45"/>
      <c r="FGR3" s="45"/>
      <c r="FGS3" s="45"/>
      <c r="FGT3" s="45"/>
      <c r="FGU3" s="45"/>
      <c r="FGV3" s="45"/>
      <c r="FGW3" s="45"/>
      <c r="FGX3" s="45"/>
      <c r="FGY3" s="45"/>
      <c r="FGZ3" s="45"/>
      <c r="FHA3" s="45"/>
      <c r="FHB3" s="45"/>
      <c r="FHC3" s="45"/>
      <c r="FHD3" s="45"/>
      <c r="FHE3" s="45"/>
      <c r="FHF3" s="45"/>
      <c r="FHG3" s="45"/>
      <c r="FHH3" s="45"/>
      <c r="FHI3" s="45"/>
      <c r="FHJ3" s="45"/>
      <c r="FHK3" s="45"/>
      <c r="FHL3" s="45"/>
      <c r="FHM3" s="45"/>
      <c r="FHN3" s="45"/>
      <c r="FHO3" s="45"/>
      <c r="FHP3" s="45"/>
      <c r="FHQ3" s="45"/>
      <c r="FHR3" s="45"/>
      <c r="FHS3" s="45"/>
      <c r="FHT3" s="45"/>
      <c r="FHU3" s="45"/>
      <c r="FHV3" s="45"/>
      <c r="FHW3" s="45"/>
      <c r="FHX3" s="45"/>
      <c r="FHY3" s="45"/>
      <c r="FHZ3" s="45"/>
      <c r="FIA3" s="45"/>
      <c r="FIB3" s="45"/>
      <c r="FIC3" s="45"/>
      <c r="FID3" s="45"/>
      <c r="FIE3" s="45"/>
      <c r="FIF3" s="45"/>
      <c r="FIG3" s="45"/>
      <c r="FIH3" s="45"/>
      <c r="FII3" s="45"/>
      <c r="FIJ3" s="45"/>
      <c r="FIK3" s="45"/>
      <c r="FIL3" s="45"/>
      <c r="FIM3" s="45"/>
      <c r="FIN3" s="45"/>
      <c r="FIO3" s="45"/>
      <c r="FIP3" s="45"/>
      <c r="FIQ3" s="45"/>
      <c r="FIR3" s="45"/>
      <c r="FIS3" s="45"/>
      <c r="FIT3" s="45"/>
      <c r="FIU3" s="45"/>
      <c r="FIV3" s="45"/>
      <c r="FIW3" s="45"/>
      <c r="FIX3" s="45"/>
      <c r="FIY3" s="45"/>
      <c r="FIZ3" s="45"/>
      <c r="FJA3" s="45"/>
      <c r="FJB3" s="45"/>
      <c r="FJC3" s="45"/>
      <c r="FJD3" s="45"/>
      <c r="FJE3" s="45"/>
      <c r="FJF3" s="45"/>
      <c r="FJG3" s="45"/>
      <c r="FJH3" s="45"/>
      <c r="FJI3" s="45"/>
      <c r="FJJ3" s="45"/>
      <c r="FJK3" s="45"/>
      <c r="FJL3" s="45"/>
      <c r="FJM3" s="45"/>
      <c r="FJN3" s="45"/>
      <c r="FJO3" s="45"/>
      <c r="FJP3" s="45"/>
      <c r="FJQ3" s="45"/>
      <c r="FJR3" s="45"/>
      <c r="FJS3" s="45"/>
      <c r="FJT3" s="45"/>
      <c r="FJU3" s="45"/>
      <c r="FJV3" s="45"/>
      <c r="FJW3" s="45"/>
      <c r="FJX3" s="45"/>
      <c r="FJY3" s="45"/>
      <c r="FJZ3" s="45"/>
      <c r="FKA3" s="45"/>
      <c r="FKB3" s="45"/>
      <c r="FKC3" s="45"/>
      <c r="FKD3" s="45"/>
      <c r="FKE3" s="45"/>
      <c r="FKF3" s="45"/>
      <c r="FKG3" s="45"/>
      <c r="FKH3" s="45"/>
      <c r="FKI3" s="45"/>
      <c r="FKJ3" s="45"/>
      <c r="FKK3" s="45"/>
      <c r="FKL3" s="45"/>
      <c r="FKM3" s="45"/>
      <c r="FKN3" s="45"/>
      <c r="FKO3" s="45"/>
      <c r="FKP3" s="45"/>
      <c r="FKQ3" s="45"/>
      <c r="FKR3" s="45"/>
      <c r="FKS3" s="45"/>
      <c r="FKT3" s="45"/>
      <c r="FKU3" s="45"/>
      <c r="FKV3" s="45"/>
      <c r="FKW3" s="45"/>
      <c r="FKX3" s="45"/>
      <c r="FKY3" s="45"/>
      <c r="FKZ3" s="45"/>
      <c r="FLA3" s="45"/>
      <c r="FLB3" s="45"/>
      <c r="FLC3" s="45"/>
      <c r="FLD3" s="45"/>
      <c r="FLE3" s="45"/>
      <c r="FLF3" s="45"/>
      <c r="FLG3" s="45"/>
      <c r="FLH3" s="45"/>
      <c r="FLI3" s="45"/>
      <c r="FLJ3" s="45"/>
      <c r="FLK3" s="45"/>
      <c r="FLL3" s="45"/>
      <c r="FLM3" s="45"/>
      <c r="FLN3" s="45"/>
      <c r="FLO3" s="45"/>
      <c r="FLP3" s="45"/>
      <c r="FLQ3" s="45"/>
      <c r="FLR3" s="45"/>
      <c r="FLS3" s="45"/>
      <c r="FLT3" s="45"/>
      <c r="FLU3" s="45"/>
      <c r="FLV3" s="45"/>
      <c r="FLW3" s="45"/>
      <c r="FLX3" s="45"/>
      <c r="FLY3" s="45"/>
      <c r="FLZ3" s="45"/>
      <c r="FMA3" s="45"/>
      <c r="FMB3" s="45"/>
      <c r="FMC3" s="45"/>
      <c r="FMD3" s="45"/>
      <c r="FME3" s="45"/>
      <c r="FMF3" s="45"/>
      <c r="FMG3" s="45"/>
      <c r="FMH3" s="45"/>
      <c r="FMI3" s="45"/>
      <c r="FMJ3" s="45"/>
      <c r="FMK3" s="45"/>
      <c r="FML3" s="45"/>
      <c r="FMM3" s="45"/>
      <c r="FMN3" s="45"/>
      <c r="FMO3" s="45"/>
      <c r="FMP3" s="45"/>
      <c r="FMQ3" s="45"/>
      <c r="FMR3" s="45"/>
      <c r="FMS3" s="45"/>
      <c r="FMT3" s="45"/>
      <c r="FMU3" s="45"/>
      <c r="FMV3" s="45"/>
      <c r="FMW3" s="45"/>
      <c r="FMX3" s="45"/>
      <c r="FMY3" s="45"/>
      <c r="FMZ3" s="45"/>
      <c r="FNA3" s="45"/>
      <c r="FNB3" s="45"/>
      <c r="FNC3" s="45"/>
      <c r="FND3" s="45"/>
      <c r="FNE3" s="45"/>
      <c r="FNF3" s="45"/>
      <c r="FNG3" s="45"/>
      <c r="FNH3" s="45"/>
      <c r="FNI3" s="45"/>
      <c r="FNJ3" s="45"/>
      <c r="FNK3" s="45"/>
      <c r="FNL3" s="45"/>
      <c r="FNM3" s="45"/>
      <c r="FNN3" s="45"/>
      <c r="FNO3" s="45"/>
      <c r="FNP3" s="45"/>
      <c r="FNQ3" s="45"/>
      <c r="FNR3" s="45"/>
      <c r="FNS3" s="45"/>
      <c r="FNT3" s="45"/>
      <c r="FNU3" s="45"/>
      <c r="FNV3" s="45"/>
      <c r="FNW3" s="45"/>
      <c r="FNX3" s="45"/>
      <c r="FNY3" s="45"/>
      <c r="FNZ3" s="45"/>
      <c r="FOA3" s="45"/>
      <c r="FOB3" s="45"/>
      <c r="FOC3" s="45"/>
      <c r="FOD3" s="45"/>
      <c r="FOE3" s="45"/>
      <c r="FOF3" s="45"/>
      <c r="FOG3" s="45"/>
      <c r="FOH3" s="45"/>
      <c r="FOI3" s="45"/>
      <c r="FOJ3" s="45"/>
      <c r="FOK3" s="45"/>
      <c r="FOL3" s="45"/>
      <c r="FOM3" s="45"/>
      <c r="FON3" s="45"/>
      <c r="FOO3" s="45"/>
      <c r="FOP3" s="45"/>
      <c r="FOQ3" s="45"/>
      <c r="FOR3" s="45"/>
      <c r="FOS3" s="45"/>
      <c r="FOT3" s="45"/>
      <c r="FOU3" s="45"/>
      <c r="FOV3" s="45"/>
      <c r="FOW3" s="45"/>
      <c r="FOX3" s="45"/>
      <c r="FOY3" s="45"/>
      <c r="FOZ3" s="45"/>
      <c r="FPA3" s="45"/>
      <c r="FPB3" s="45"/>
      <c r="FPC3" s="45"/>
      <c r="FPD3" s="45"/>
      <c r="FPE3" s="45"/>
      <c r="FPF3" s="45"/>
      <c r="FPG3" s="45"/>
      <c r="FPH3" s="45"/>
      <c r="FPI3" s="45"/>
      <c r="FPJ3" s="45"/>
      <c r="FPK3" s="45"/>
      <c r="FPL3" s="45"/>
      <c r="FPM3" s="45"/>
      <c r="FPN3" s="45"/>
      <c r="FPO3" s="45"/>
      <c r="FPP3" s="45"/>
      <c r="FPQ3" s="45"/>
      <c r="FPR3" s="45"/>
      <c r="FPS3" s="45"/>
      <c r="FPT3" s="45"/>
      <c r="FPU3" s="45"/>
      <c r="FPV3" s="45"/>
      <c r="FPW3" s="45"/>
      <c r="FPX3" s="45"/>
      <c r="FPY3" s="45"/>
      <c r="FPZ3" s="45"/>
      <c r="FQA3" s="45"/>
      <c r="FQB3" s="45"/>
      <c r="FQC3" s="45"/>
      <c r="FQD3" s="45"/>
      <c r="FQE3" s="45"/>
      <c r="FQF3" s="45"/>
      <c r="FQG3" s="45"/>
      <c r="FQH3" s="45"/>
      <c r="FQI3" s="45"/>
      <c r="FQJ3" s="45"/>
      <c r="FQK3" s="45"/>
      <c r="FQL3" s="45"/>
      <c r="FQM3" s="45"/>
      <c r="FQN3" s="45"/>
      <c r="FQO3" s="45"/>
      <c r="FQP3" s="45"/>
      <c r="FQQ3" s="45"/>
      <c r="FQR3" s="45"/>
      <c r="FQS3" s="45"/>
      <c r="FQT3" s="45"/>
      <c r="FQU3" s="45"/>
      <c r="FQV3" s="45"/>
      <c r="FQW3" s="45"/>
      <c r="FQX3" s="45"/>
      <c r="FQY3" s="45"/>
      <c r="FQZ3" s="45"/>
      <c r="FRA3" s="45"/>
      <c r="FRB3" s="45"/>
      <c r="FRC3" s="45"/>
      <c r="FRD3" s="45"/>
      <c r="FRE3" s="45"/>
      <c r="FRF3" s="45"/>
      <c r="FRG3" s="45"/>
      <c r="FRH3" s="45"/>
      <c r="FRI3" s="45"/>
      <c r="FRJ3" s="45"/>
      <c r="FRK3" s="45"/>
      <c r="FRL3" s="45"/>
      <c r="FRM3" s="45"/>
      <c r="FRN3" s="45"/>
      <c r="FRO3" s="45"/>
      <c r="FRP3" s="45"/>
      <c r="FRQ3" s="45"/>
      <c r="FRR3" s="45"/>
      <c r="FRS3" s="45"/>
      <c r="FRT3" s="45"/>
      <c r="FRU3" s="45"/>
      <c r="FRV3" s="45"/>
      <c r="FRW3" s="45"/>
      <c r="FRX3" s="45"/>
      <c r="FRY3" s="45"/>
      <c r="FRZ3" s="45"/>
      <c r="FSA3" s="45"/>
      <c r="FSB3" s="45"/>
      <c r="FSC3" s="45"/>
      <c r="FSD3" s="45"/>
      <c r="FSE3" s="45"/>
      <c r="FSF3" s="45"/>
      <c r="FSG3" s="45"/>
      <c r="FSH3" s="45"/>
      <c r="FSI3" s="45"/>
      <c r="FSJ3" s="45"/>
      <c r="FSK3" s="45"/>
      <c r="FSL3" s="45"/>
      <c r="FSM3" s="45"/>
      <c r="FSN3" s="45"/>
      <c r="FSO3" s="45"/>
      <c r="FSP3" s="45"/>
      <c r="FSQ3" s="45"/>
      <c r="FSR3" s="45"/>
      <c r="FSS3" s="45"/>
      <c r="FST3" s="45"/>
      <c r="FSU3" s="45"/>
      <c r="FSV3" s="45"/>
      <c r="FSW3" s="45"/>
      <c r="FSX3" s="45"/>
      <c r="FSY3" s="45"/>
      <c r="FSZ3" s="45"/>
      <c r="FTA3" s="45"/>
      <c r="FTB3" s="45"/>
      <c r="FTC3" s="45"/>
      <c r="FTD3" s="45"/>
      <c r="FTE3" s="45"/>
      <c r="FTF3" s="45"/>
      <c r="FTG3" s="45"/>
      <c r="FTH3" s="45"/>
      <c r="FTI3" s="45"/>
      <c r="FTJ3" s="45"/>
      <c r="FTK3" s="45"/>
      <c r="FTL3" s="45"/>
      <c r="FTM3" s="45"/>
      <c r="FTN3" s="45"/>
      <c r="FTO3" s="45"/>
      <c r="FTP3" s="45"/>
      <c r="FTQ3" s="45"/>
      <c r="FTR3" s="45"/>
      <c r="FTS3" s="45"/>
      <c r="FTT3" s="45"/>
      <c r="FTU3" s="45"/>
      <c r="FTV3" s="45"/>
      <c r="FTW3" s="45"/>
      <c r="FTX3" s="45"/>
      <c r="FTY3" s="45"/>
      <c r="FTZ3" s="45"/>
      <c r="FUA3" s="45"/>
      <c r="FUB3" s="45"/>
      <c r="FUC3" s="45"/>
      <c r="FUD3" s="45"/>
      <c r="FUE3" s="45"/>
      <c r="FUF3" s="45"/>
      <c r="FUG3" s="45"/>
      <c r="FUH3" s="45"/>
      <c r="FUI3" s="45"/>
      <c r="FUJ3" s="45"/>
      <c r="FUK3" s="45"/>
      <c r="FUL3" s="45"/>
      <c r="FUM3" s="45"/>
      <c r="FUN3" s="45"/>
      <c r="FUO3" s="45"/>
      <c r="FUP3" s="45"/>
      <c r="FUQ3" s="45"/>
      <c r="FUR3" s="45"/>
      <c r="FUS3" s="45"/>
      <c r="FUT3" s="45"/>
      <c r="FUU3" s="45"/>
      <c r="FUV3" s="45"/>
      <c r="FUW3" s="45"/>
      <c r="FUX3" s="45"/>
      <c r="FUY3" s="45"/>
      <c r="FUZ3" s="45"/>
      <c r="FVA3" s="45"/>
      <c r="FVB3" s="45"/>
      <c r="FVC3" s="45"/>
      <c r="FVD3" s="45"/>
      <c r="FVE3" s="45"/>
      <c r="FVF3" s="45"/>
      <c r="FVG3" s="45"/>
      <c r="FVH3" s="45"/>
      <c r="FVI3" s="45"/>
      <c r="FVJ3" s="45"/>
      <c r="FVK3" s="45"/>
      <c r="FVL3" s="45"/>
      <c r="FVM3" s="45"/>
      <c r="FVN3" s="45"/>
      <c r="FVO3" s="45"/>
      <c r="FVP3" s="45"/>
      <c r="FVQ3" s="45"/>
      <c r="FVR3" s="45"/>
      <c r="FVS3" s="45"/>
      <c r="FVT3" s="45"/>
      <c r="FVU3" s="45"/>
      <c r="FVV3" s="45"/>
      <c r="FVW3" s="45"/>
      <c r="FVX3" s="45"/>
      <c r="FVY3" s="45"/>
      <c r="FVZ3" s="45"/>
      <c r="FWA3" s="45"/>
      <c r="FWB3" s="45"/>
      <c r="FWC3" s="45"/>
      <c r="FWD3" s="45"/>
      <c r="FWE3" s="45"/>
      <c r="FWF3" s="45"/>
      <c r="FWG3" s="45"/>
      <c r="FWH3" s="45"/>
      <c r="FWI3" s="45"/>
      <c r="FWJ3" s="45"/>
      <c r="FWK3" s="45"/>
      <c r="FWL3" s="45"/>
      <c r="FWM3" s="45"/>
      <c r="FWN3" s="45"/>
      <c r="FWO3" s="45"/>
      <c r="FWP3" s="45"/>
      <c r="FWQ3" s="45"/>
      <c r="FWR3" s="45"/>
      <c r="FWS3" s="45"/>
      <c r="FWT3" s="45"/>
      <c r="FWU3" s="45"/>
      <c r="FWV3" s="45"/>
      <c r="FWW3" s="45"/>
      <c r="FWX3" s="45"/>
      <c r="FWY3" s="45"/>
      <c r="FWZ3" s="45"/>
      <c r="FXA3" s="45"/>
      <c r="FXB3" s="45"/>
      <c r="FXC3" s="45"/>
      <c r="FXD3" s="45"/>
      <c r="FXE3" s="45"/>
      <c r="FXF3" s="45"/>
      <c r="FXG3" s="45"/>
      <c r="FXH3" s="45"/>
      <c r="FXI3" s="45"/>
      <c r="FXJ3" s="45"/>
      <c r="FXK3" s="45"/>
      <c r="FXL3" s="45"/>
      <c r="FXM3" s="45"/>
      <c r="FXN3" s="45"/>
      <c r="FXO3" s="45"/>
      <c r="FXP3" s="45"/>
      <c r="FXQ3" s="45"/>
      <c r="FXR3" s="45"/>
      <c r="FXS3" s="45"/>
      <c r="FXT3" s="45"/>
      <c r="FXU3" s="45"/>
      <c r="FXV3" s="45"/>
      <c r="FXW3" s="45"/>
      <c r="FXX3" s="45"/>
      <c r="FXY3" s="45"/>
      <c r="FXZ3" s="45"/>
      <c r="FYA3" s="45"/>
      <c r="FYB3" s="45"/>
      <c r="FYC3" s="45"/>
      <c r="FYD3" s="45"/>
      <c r="FYE3" s="45"/>
      <c r="FYF3" s="45"/>
      <c r="FYG3" s="45"/>
      <c r="FYH3" s="45"/>
      <c r="FYI3" s="45"/>
      <c r="FYJ3" s="45"/>
      <c r="FYK3" s="45"/>
      <c r="FYL3" s="45"/>
      <c r="FYM3" s="45"/>
      <c r="FYN3" s="45"/>
      <c r="FYO3" s="45"/>
      <c r="FYP3" s="45"/>
      <c r="FYQ3" s="45"/>
      <c r="FYR3" s="45"/>
      <c r="FYS3" s="45"/>
      <c r="FYT3" s="45"/>
      <c r="FYU3" s="45"/>
      <c r="FYV3" s="45"/>
      <c r="FYW3" s="45"/>
      <c r="FYX3" s="45"/>
      <c r="FYY3" s="45"/>
      <c r="FYZ3" s="45"/>
      <c r="FZA3" s="45"/>
      <c r="FZB3" s="45"/>
      <c r="FZC3" s="45"/>
      <c r="FZD3" s="45"/>
      <c r="FZE3" s="45"/>
      <c r="FZF3" s="45"/>
      <c r="FZG3" s="45"/>
      <c r="FZH3" s="45"/>
      <c r="FZI3" s="45"/>
      <c r="FZJ3" s="45"/>
      <c r="FZK3" s="45"/>
      <c r="FZL3" s="45"/>
      <c r="FZM3" s="45"/>
      <c r="FZN3" s="45"/>
      <c r="FZO3" s="45"/>
      <c r="FZP3" s="45"/>
      <c r="FZQ3" s="45"/>
      <c r="FZR3" s="45"/>
      <c r="FZS3" s="45"/>
      <c r="FZT3" s="45"/>
      <c r="FZU3" s="45"/>
      <c r="FZV3" s="45"/>
      <c r="FZW3" s="45"/>
      <c r="FZX3" s="45"/>
      <c r="FZY3" s="45"/>
      <c r="FZZ3" s="45"/>
      <c r="GAA3" s="45"/>
      <c r="GAB3" s="45"/>
      <c r="GAC3" s="45"/>
      <c r="GAD3" s="45"/>
      <c r="GAE3" s="45"/>
      <c r="GAF3" s="45"/>
      <c r="GAG3" s="45"/>
      <c r="GAH3" s="45"/>
      <c r="GAI3" s="45"/>
      <c r="GAJ3" s="45"/>
      <c r="GAK3" s="45"/>
      <c r="GAL3" s="45"/>
      <c r="GAM3" s="45"/>
      <c r="GAN3" s="45"/>
      <c r="GAO3" s="45"/>
      <c r="GAP3" s="45"/>
      <c r="GAQ3" s="45"/>
      <c r="GAR3" s="45"/>
      <c r="GAS3" s="45"/>
      <c r="GAT3" s="45"/>
      <c r="GAU3" s="45"/>
      <c r="GAV3" s="45"/>
      <c r="GAW3" s="45"/>
      <c r="GAX3" s="45"/>
      <c r="GAY3" s="45"/>
      <c r="GAZ3" s="45"/>
      <c r="GBA3" s="45"/>
      <c r="GBB3" s="45"/>
      <c r="GBC3" s="45"/>
      <c r="GBD3" s="45"/>
      <c r="GBE3" s="45"/>
      <c r="GBF3" s="45"/>
      <c r="GBG3" s="45"/>
      <c r="GBH3" s="45"/>
      <c r="GBI3" s="45"/>
      <c r="GBJ3" s="45"/>
      <c r="GBK3" s="45"/>
      <c r="GBL3" s="45"/>
      <c r="GBM3" s="45"/>
      <c r="GBN3" s="45"/>
      <c r="GBO3" s="45"/>
      <c r="GBP3" s="45"/>
      <c r="GBQ3" s="45"/>
      <c r="GBR3" s="45"/>
      <c r="GBS3" s="45"/>
      <c r="GBT3" s="45"/>
      <c r="GBU3" s="45"/>
      <c r="GBV3" s="45"/>
      <c r="GBW3" s="45"/>
      <c r="GBX3" s="45"/>
      <c r="GBY3" s="45"/>
      <c r="GBZ3" s="45"/>
      <c r="GCA3" s="45"/>
      <c r="GCB3" s="45"/>
      <c r="GCC3" s="45"/>
      <c r="GCD3" s="45"/>
      <c r="GCE3" s="45"/>
      <c r="GCF3" s="45"/>
      <c r="GCG3" s="45"/>
      <c r="GCH3" s="45"/>
      <c r="GCI3" s="45"/>
      <c r="GCJ3" s="45"/>
      <c r="GCK3" s="45"/>
      <c r="GCL3" s="45"/>
      <c r="GCM3" s="45"/>
      <c r="GCN3" s="45"/>
      <c r="GCO3" s="45"/>
      <c r="GCP3" s="45"/>
      <c r="GCQ3" s="45"/>
      <c r="GCR3" s="45"/>
      <c r="GCS3" s="45"/>
      <c r="GCT3" s="45"/>
      <c r="GCU3" s="45"/>
      <c r="GCV3" s="45"/>
      <c r="GCW3" s="45"/>
      <c r="GCX3" s="45"/>
      <c r="GCY3" s="45"/>
      <c r="GCZ3" s="45"/>
      <c r="GDA3" s="45"/>
      <c r="GDB3" s="45"/>
      <c r="GDC3" s="45"/>
      <c r="GDD3" s="45"/>
      <c r="GDE3" s="45"/>
      <c r="GDF3" s="45"/>
      <c r="GDG3" s="45"/>
      <c r="GDH3" s="45"/>
      <c r="GDI3" s="45"/>
      <c r="GDJ3" s="45"/>
      <c r="GDK3" s="45"/>
      <c r="GDL3" s="45"/>
      <c r="GDM3" s="45"/>
      <c r="GDN3" s="45"/>
      <c r="GDO3" s="45"/>
      <c r="GDP3" s="45"/>
      <c r="GDQ3" s="45"/>
      <c r="GDR3" s="45"/>
      <c r="GDS3" s="45"/>
      <c r="GDT3" s="45"/>
      <c r="GDU3" s="45"/>
      <c r="GDV3" s="45"/>
      <c r="GDW3" s="45"/>
      <c r="GDX3" s="45"/>
      <c r="GDY3" s="45"/>
      <c r="GDZ3" s="45"/>
      <c r="GEA3" s="45"/>
      <c r="GEB3" s="45"/>
      <c r="GEC3" s="45"/>
      <c r="GED3" s="45"/>
      <c r="GEE3" s="45"/>
      <c r="GEF3" s="45"/>
      <c r="GEG3" s="45"/>
      <c r="GEH3" s="45"/>
      <c r="GEI3" s="45"/>
      <c r="GEJ3" s="45"/>
      <c r="GEK3" s="45"/>
      <c r="GEL3" s="45"/>
      <c r="GEM3" s="45"/>
      <c r="GEN3" s="45"/>
      <c r="GEO3" s="45"/>
      <c r="GEP3" s="45"/>
      <c r="GEQ3" s="45"/>
      <c r="GER3" s="45"/>
      <c r="GES3" s="45"/>
      <c r="GET3" s="45"/>
      <c r="GEU3" s="45"/>
      <c r="GEV3" s="45"/>
      <c r="GEW3" s="45"/>
      <c r="GEX3" s="45"/>
      <c r="GEY3" s="45"/>
      <c r="GEZ3" s="45"/>
      <c r="GFA3" s="45"/>
      <c r="GFB3" s="45"/>
      <c r="GFC3" s="45"/>
      <c r="GFD3" s="45"/>
      <c r="GFE3" s="45"/>
      <c r="GFF3" s="45"/>
      <c r="GFG3" s="45"/>
      <c r="GFH3" s="45"/>
      <c r="GFI3" s="45"/>
      <c r="GFJ3" s="45"/>
      <c r="GFK3" s="45"/>
      <c r="GFL3" s="45"/>
      <c r="GFM3" s="45"/>
      <c r="GFN3" s="45"/>
      <c r="GFO3" s="45"/>
      <c r="GFP3" s="45"/>
      <c r="GFQ3" s="45"/>
      <c r="GFR3" s="45"/>
      <c r="GFS3" s="45"/>
      <c r="GFT3" s="45"/>
      <c r="GFU3" s="45"/>
      <c r="GFV3" s="45"/>
      <c r="GFW3" s="45"/>
      <c r="GFX3" s="45"/>
      <c r="GFY3" s="45"/>
      <c r="GFZ3" s="45"/>
      <c r="GGA3" s="45"/>
      <c r="GGB3" s="45"/>
      <c r="GGC3" s="45"/>
      <c r="GGD3" s="45"/>
      <c r="GGE3" s="45"/>
      <c r="GGF3" s="45"/>
      <c r="GGG3" s="45"/>
      <c r="GGH3" s="45"/>
      <c r="GGI3" s="45"/>
      <c r="GGJ3" s="45"/>
      <c r="GGK3" s="45"/>
      <c r="GGL3" s="45"/>
      <c r="GGM3" s="45"/>
      <c r="GGN3" s="45"/>
      <c r="GGO3" s="45"/>
      <c r="GGP3" s="45"/>
      <c r="GGQ3" s="45"/>
      <c r="GGR3" s="45"/>
      <c r="GGS3" s="45"/>
      <c r="GGT3" s="45"/>
      <c r="GGU3" s="45"/>
      <c r="GGV3" s="45"/>
      <c r="GGW3" s="45"/>
      <c r="GGX3" s="45"/>
      <c r="GGY3" s="45"/>
      <c r="GGZ3" s="45"/>
      <c r="GHA3" s="45"/>
      <c r="GHB3" s="45"/>
      <c r="GHC3" s="45"/>
      <c r="GHD3" s="45"/>
      <c r="GHE3" s="45"/>
      <c r="GHF3" s="45"/>
      <c r="GHG3" s="45"/>
      <c r="GHH3" s="45"/>
      <c r="GHI3" s="45"/>
      <c r="GHJ3" s="45"/>
      <c r="GHK3" s="45"/>
      <c r="GHL3" s="45"/>
      <c r="GHM3" s="45"/>
      <c r="GHN3" s="45"/>
      <c r="GHO3" s="45"/>
      <c r="GHP3" s="45"/>
      <c r="GHQ3" s="45"/>
      <c r="GHR3" s="45"/>
      <c r="GHS3" s="45"/>
      <c r="GHT3" s="45"/>
      <c r="GHU3" s="45"/>
      <c r="GHV3" s="45"/>
      <c r="GHW3" s="45"/>
      <c r="GHX3" s="45"/>
      <c r="GHY3" s="45"/>
      <c r="GHZ3" s="45"/>
      <c r="GIA3" s="45"/>
      <c r="GIB3" s="45"/>
      <c r="GIC3" s="45"/>
      <c r="GID3" s="45"/>
      <c r="GIE3" s="45"/>
      <c r="GIF3" s="45"/>
      <c r="GIG3" s="45"/>
      <c r="GIH3" s="45"/>
      <c r="GII3" s="45"/>
      <c r="GIJ3" s="45"/>
      <c r="GIK3" s="45"/>
      <c r="GIL3" s="45"/>
      <c r="GIM3" s="45"/>
      <c r="GIN3" s="45"/>
      <c r="GIO3" s="45"/>
      <c r="GIP3" s="45"/>
      <c r="GIQ3" s="45"/>
      <c r="GIR3" s="45"/>
      <c r="GIS3" s="45"/>
      <c r="GIT3" s="45"/>
      <c r="GIU3" s="45"/>
      <c r="GIV3" s="45"/>
      <c r="GIW3" s="45"/>
      <c r="GIX3" s="45"/>
      <c r="GIY3" s="45"/>
      <c r="GIZ3" s="45"/>
      <c r="GJA3" s="45"/>
      <c r="GJB3" s="45"/>
      <c r="GJC3" s="45"/>
      <c r="GJD3" s="45"/>
      <c r="GJE3" s="45"/>
      <c r="GJF3" s="45"/>
      <c r="GJG3" s="45"/>
      <c r="GJH3" s="45"/>
      <c r="GJI3" s="45"/>
      <c r="GJJ3" s="45"/>
      <c r="GJK3" s="45"/>
      <c r="GJL3" s="45"/>
      <c r="GJM3" s="45"/>
      <c r="GJN3" s="45"/>
      <c r="GJO3" s="45"/>
      <c r="GJP3" s="45"/>
      <c r="GJQ3" s="45"/>
      <c r="GJR3" s="45"/>
      <c r="GJS3" s="45"/>
      <c r="GJT3" s="45"/>
      <c r="GJU3" s="45"/>
      <c r="GJV3" s="45"/>
      <c r="GJW3" s="45"/>
      <c r="GJX3" s="45"/>
      <c r="GJY3" s="45"/>
      <c r="GJZ3" s="45"/>
      <c r="GKA3" s="45"/>
      <c r="GKB3" s="45"/>
      <c r="GKC3" s="45"/>
      <c r="GKD3" s="45"/>
      <c r="GKE3" s="45"/>
      <c r="GKF3" s="45"/>
      <c r="GKG3" s="45"/>
      <c r="GKH3" s="45"/>
      <c r="GKI3" s="45"/>
      <c r="GKJ3" s="45"/>
      <c r="GKK3" s="45"/>
      <c r="GKL3" s="45"/>
      <c r="GKM3" s="45"/>
      <c r="GKN3" s="45"/>
      <c r="GKO3" s="45"/>
      <c r="GKP3" s="45"/>
      <c r="GKQ3" s="45"/>
      <c r="GKR3" s="45"/>
      <c r="GKS3" s="45"/>
      <c r="GKT3" s="45"/>
      <c r="GKU3" s="45"/>
      <c r="GKV3" s="45"/>
      <c r="GKW3" s="45"/>
      <c r="GKX3" s="45"/>
      <c r="GKY3" s="45"/>
      <c r="GKZ3" s="45"/>
      <c r="GLA3" s="45"/>
      <c r="GLB3" s="45"/>
      <c r="GLC3" s="45"/>
      <c r="GLD3" s="45"/>
      <c r="GLE3" s="45"/>
      <c r="GLF3" s="45"/>
      <c r="GLG3" s="45"/>
      <c r="GLH3" s="45"/>
      <c r="GLI3" s="45"/>
      <c r="GLJ3" s="45"/>
      <c r="GLK3" s="45"/>
      <c r="GLL3" s="45"/>
      <c r="GLM3" s="45"/>
      <c r="GLN3" s="45"/>
      <c r="GLO3" s="45"/>
      <c r="GLP3" s="45"/>
      <c r="GLQ3" s="45"/>
      <c r="GLR3" s="45"/>
      <c r="GLS3" s="45"/>
      <c r="GLT3" s="45"/>
      <c r="GLU3" s="45"/>
      <c r="GLV3" s="45"/>
      <c r="GLW3" s="45"/>
      <c r="GLX3" s="45"/>
      <c r="GLY3" s="45"/>
      <c r="GLZ3" s="45"/>
      <c r="GMA3" s="45"/>
      <c r="GMB3" s="45"/>
      <c r="GMC3" s="45"/>
      <c r="GMD3" s="45"/>
      <c r="GME3" s="45"/>
      <c r="GMF3" s="45"/>
      <c r="GMG3" s="45"/>
      <c r="GMH3" s="45"/>
      <c r="GMI3" s="45"/>
      <c r="GMJ3" s="45"/>
      <c r="GMK3" s="45"/>
      <c r="GML3" s="45"/>
      <c r="GMM3" s="45"/>
      <c r="GMN3" s="45"/>
      <c r="GMO3" s="45"/>
      <c r="GMP3" s="45"/>
      <c r="GMQ3" s="45"/>
      <c r="GMR3" s="45"/>
      <c r="GMS3" s="45"/>
      <c r="GMT3" s="45"/>
      <c r="GMU3" s="45"/>
      <c r="GMV3" s="45"/>
      <c r="GMW3" s="45"/>
      <c r="GMX3" s="45"/>
      <c r="GMY3" s="45"/>
      <c r="GMZ3" s="45"/>
      <c r="GNA3" s="45"/>
      <c r="GNB3" s="45"/>
      <c r="GNC3" s="45"/>
      <c r="GND3" s="45"/>
      <c r="GNE3" s="45"/>
      <c r="GNF3" s="45"/>
      <c r="GNG3" s="45"/>
      <c r="GNH3" s="45"/>
      <c r="GNI3" s="45"/>
      <c r="GNJ3" s="45"/>
      <c r="GNK3" s="45"/>
      <c r="GNL3" s="45"/>
      <c r="GNM3" s="45"/>
      <c r="GNN3" s="45"/>
      <c r="GNO3" s="45"/>
      <c r="GNP3" s="45"/>
      <c r="GNQ3" s="45"/>
      <c r="GNR3" s="45"/>
      <c r="GNS3" s="45"/>
      <c r="GNT3" s="45"/>
      <c r="GNU3" s="45"/>
      <c r="GNV3" s="45"/>
      <c r="GNW3" s="45"/>
      <c r="GNX3" s="45"/>
      <c r="GNY3" s="45"/>
      <c r="GNZ3" s="45"/>
      <c r="GOA3" s="45"/>
      <c r="GOB3" s="45"/>
      <c r="GOC3" s="45"/>
      <c r="GOD3" s="45"/>
      <c r="GOE3" s="45"/>
      <c r="GOF3" s="45"/>
      <c r="GOG3" s="45"/>
      <c r="GOH3" s="45"/>
      <c r="GOI3" s="45"/>
      <c r="GOJ3" s="45"/>
      <c r="GOK3" s="45"/>
      <c r="GOL3" s="45"/>
      <c r="GOM3" s="45"/>
      <c r="GON3" s="45"/>
      <c r="GOO3" s="45"/>
      <c r="GOP3" s="45"/>
      <c r="GOQ3" s="45"/>
      <c r="GOR3" s="45"/>
      <c r="GOS3" s="45"/>
      <c r="GOT3" s="45"/>
      <c r="GOU3" s="45"/>
      <c r="GOV3" s="45"/>
      <c r="GOW3" s="45"/>
      <c r="GOX3" s="45"/>
      <c r="GOY3" s="45"/>
      <c r="GOZ3" s="45"/>
      <c r="GPA3" s="45"/>
      <c r="GPB3" s="45"/>
      <c r="GPC3" s="45"/>
      <c r="GPD3" s="45"/>
      <c r="GPE3" s="45"/>
      <c r="GPF3" s="45"/>
      <c r="GPG3" s="45"/>
      <c r="GPH3" s="45"/>
      <c r="GPI3" s="45"/>
      <c r="GPJ3" s="45"/>
      <c r="GPK3" s="45"/>
      <c r="GPL3" s="45"/>
      <c r="GPM3" s="45"/>
      <c r="GPN3" s="45"/>
      <c r="GPO3" s="45"/>
      <c r="GPP3" s="45"/>
      <c r="GPQ3" s="45"/>
      <c r="GPR3" s="45"/>
      <c r="GPS3" s="45"/>
      <c r="GPT3" s="45"/>
      <c r="GPU3" s="45"/>
      <c r="GPV3" s="45"/>
      <c r="GPW3" s="45"/>
      <c r="GPX3" s="45"/>
      <c r="GPY3" s="45"/>
      <c r="GPZ3" s="45"/>
      <c r="GQA3" s="45"/>
      <c r="GQB3" s="45"/>
      <c r="GQC3" s="45"/>
      <c r="GQD3" s="45"/>
      <c r="GQE3" s="45"/>
      <c r="GQF3" s="45"/>
      <c r="GQG3" s="45"/>
      <c r="GQH3" s="45"/>
      <c r="GQI3" s="45"/>
      <c r="GQJ3" s="45"/>
      <c r="GQK3" s="45"/>
      <c r="GQL3" s="45"/>
      <c r="GQM3" s="45"/>
      <c r="GQN3" s="45"/>
      <c r="GQO3" s="45"/>
      <c r="GQP3" s="45"/>
      <c r="GQQ3" s="45"/>
      <c r="GQR3" s="45"/>
      <c r="GQS3" s="45"/>
      <c r="GQT3" s="45"/>
      <c r="GQU3" s="45"/>
      <c r="GQV3" s="45"/>
      <c r="GQW3" s="45"/>
      <c r="GQX3" s="45"/>
      <c r="GQY3" s="45"/>
      <c r="GQZ3" s="45"/>
      <c r="GRA3" s="45"/>
      <c r="GRB3" s="45"/>
      <c r="GRC3" s="45"/>
      <c r="GRD3" s="45"/>
      <c r="GRE3" s="45"/>
      <c r="GRF3" s="45"/>
      <c r="GRG3" s="45"/>
      <c r="GRH3" s="45"/>
      <c r="GRI3" s="45"/>
      <c r="GRJ3" s="45"/>
      <c r="GRK3" s="45"/>
      <c r="GRL3" s="45"/>
      <c r="GRM3" s="45"/>
      <c r="GRN3" s="45"/>
      <c r="GRO3" s="45"/>
      <c r="GRP3" s="45"/>
      <c r="GRQ3" s="45"/>
      <c r="GRR3" s="45"/>
      <c r="GRS3" s="45"/>
      <c r="GRT3" s="45"/>
      <c r="GRU3" s="45"/>
      <c r="GRV3" s="45"/>
      <c r="GRW3" s="45"/>
      <c r="GRX3" s="45"/>
      <c r="GRY3" s="45"/>
      <c r="GRZ3" s="45"/>
      <c r="GSA3" s="45"/>
      <c r="GSB3" s="45"/>
      <c r="GSC3" s="45"/>
      <c r="GSD3" s="45"/>
      <c r="GSE3" s="45"/>
      <c r="GSF3" s="45"/>
      <c r="GSG3" s="45"/>
      <c r="GSH3" s="45"/>
      <c r="GSI3" s="45"/>
      <c r="GSJ3" s="45"/>
      <c r="GSK3" s="45"/>
      <c r="GSL3" s="45"/>
      <c r="GSM3" s="45"/>
      <c r="GSN3" s="45"/>
      <c r="GSO3" s="45"/>
      <c r="GSP3" s="45"/>
      <c r="GSQ3" s="45"/>
      <c r="GSR3" s="45"/>
      <c r="GSS3" s="45"/>
      <c r="GST3" s="45"/>
      <c r="GSU3" s="45"/>
      <c r="GSV3" s="45"/>
      <c r="GSW3" s="45"/>
      <c r="GSX3" s="45"/>
      <c r="GSY3" s="45"/>
      <c r="GSZ3" s="45"/>
      <c r="GTA3" s="45"/>
      <c r="GTB3" s="45"/>
      <c r="GTC3" s="45"/>
      <c r="GTD3" s="45"/>
      <c r="GTE3" s="45"/>
      <c r="GTF3" s="45"/>
      <c r="GTG3" s="45"/>
      <c r="GTH3" s="45"/>
      <c r="GTI3" s="45"/>
      <c r="GTJ3" s="45"/>
      <c r="GTK3" s="45"/>
      <c r="GTL3" s="45"/>
      <c r="GTM3" s="45"/>
      <c r="GTN3" s="45"/>
      <c r="GTO3" s="45"/>
      <c r="GTP3" s="45"/>
      <c r="GTQ3" s="45"/>
      <c r="GTR3" s="45"/>
      <c r="GTS3" s="45"/>
      <c r="GTT3" s="45"/>
      <c r="GTU3" s="45"/>
      <c r="GTV3" s="45"/>
      <c r="GTW3" s="45"/>
      <c r="GTX3" s="45"/>
      <c r="GTY3" s="45"/>
      <c r="GTZ3" s="45"/>
      <c r="GUA3" s="45"/>
      <c r="GUB3" s="45"/>
      <c r="GUC3" s="45"/>
      <c r="GUD3" s="45"/>
      <c r="GUE3" s="45"/>
      <c r="GUF3" s="45"/>
      <c r="GUG3" s="45"/>
      <c r="GUH3" s="45"/>
      <c r="GUI3" s="45"/>
      <c r="GUJ3" s="45"/>
      <c r="GUK3" s="45"/>
      <c r="GUL3" s="45"/>
      <c r="GUM3" s="45"/>
      <c r="GUN3" s="45"/>
      <c r="GUO3" s="45"/>
      <c r="GUP3" s="45"/>
      <c r="GUQ3" s="45"/>
      <c r="GUR3" s="45"/>
      <c r="GUS3" s="45"/>
      <c r="GUT3" s="45"/>
      <c r="GUU3" s="45"/>
      <c r="GUV3" s="45"/>
      <c r="GUW3" s="45"/>
      <c r="GUX3" s="45"/>
      <c r="GUY3" s="45"/>
      <c r="GUZ3" s="45"/>
      <c r="GVA3" s="45"/>
      <c r="GVB3" s="45"/>
      <c r="GVC3" s="45"/>
      <c r="GVD3" s="45"/>
      <c r="GVE3" s="45"/>
      <c r="GVF3" s="45"/>
      <c r="GVG3" s="45"/>
      <c r="GVH3" s="45"/>
      <c r="GVI3" s="45"/>
      <c r="GVJ3" s="45"/>
      <c r="GVK3" s="45"/>
      <c r="GVL3" s="45"/>
      <c r="GVM3" s="45"/>
      <c r="GVN3" s="45"/>
      <c r="GVO3" s="45"/>
      <c r="GVP3" s="45"/>
      <c r="GVQ3" s="45"/>
      <c r="GVR3" s="45"/>
      <c r="GVS3" s="45"/>
      <c r="GVT3" s="45"/>
      <c r="GVU3" s="45"/>
      <c r="GVV3" s="45"/>
      <c r="GVW3" s="45"/>
      <c r="GVX3" s="45"/>
      <c r="GVY3" s="45"/>
      <c r="GVZ3" s="45"/>
      <c r="GWA3" s="45"/>
      <c r="GWB3" s="45"/>
      <c r="GWC3" s="45"/>
      <c r="GWD3" s="45"/>
      <c r="GWE3" s="45"/>
      <c r="GWF3" s="45"/>
      <c r="GWG3" s="45"/>
      <c r="GWH3" s="45"/>
      <c r="GWI3" s="45"/>
      <c r="GWJ3" s="45"/>
      <c r="GWK3" s="45"/>
      <c r="GWL3" s="45"/>
      <c r="GWM3" s="45"/>
      <c r="GWN3" s="45"/>
      <c r="GWO3" s="45"/>
      <c r="GWP3" s="45"/>
      <c r="GWQ3" s="45"/>
      <c r="GWR3" s="45"/>
      <c r="GWS3" s="45"/>
      <c r="GWT3" s="45"/>
      <c r="GWU3" s="45"/>
      <c r="GWV3" s="45"/>
      <c r="GWW3" s="45"/>
      <c r="GWX3" s="45"/>
      <c r="GWY3" s="45"/>
      <c r="GWZ3" s="45"/>
      <c r="GXA3" s="45"/>
      <c r="GXB3" s="45"/>
      <c r="GXC3" s="45"/>
      <c r="GXD3" s="45"/>
      <c r="GXE3" s="45"/>
      <c r="GXF3" s="45"/>
      <c r="GXG3" s="45"/>
      <c r="GXH3" s="45"/>
      <c r="GXI3" s="45"/>
      <c r="GXJ3" s="45"/>
      <c r="GXK3" s="45"/>
      <c r="GXL3" s="45"/>
      <c r="GXM3" s="45"/>
      <c r="GXN3" s="45"/>
      <c r="GXO3" s="45"/>
      <c r="GXP3" s="45"/>
      <c r="GXQ3" s="45"/>
      <c r="GXR3" s="45"/>
      <c r="GXS3" s="45"/>
      <c r="GXT3" s="45"/>
      <c r="GXU3" s="45"/>
      <c r="GXV3" s="45"/>
      <c r="GXW3" s="45"/>
      <c r="GXX3" s="45"/>
      <c r="GXY3" s="45"/>
      <c r="GXZ3" s="45"/>
      <c r="GYA3" s="45"/>
      <c r="GYB3" s="45"/>
      <c r="GYC3" s="45"/>
      <c r="GYD3" s="45"/>
      <c r="GYE3" s="45"/>
      <c r="GYF3" s="45"/>
      <c r="GYG3" s="45"/>
      <c r="GYH3" s="45"/>
      <c r="GYI3" s="45"/>
      <c r="GYJ3" s="45"/>
      <c r="GYK3" s="45"/>
      <c r="GYL3" s="45"/>
      <c r="GYM3" s="45"/>
      <c r="GYN3" s="45"/>
      <c r="GYO3" s="45"/>
      <c r="GYP3" s="45"/>
      <c r="GYQ3" s="45"/>
      <c r="GYR3" s="45"/>
      <c r="GYS3" s="45"/>
      <c r="GYT3" s="45"/>
      <c r="GYU3" s="45"/>
      <c r="GYV3" s="45"/>
      <c r="GYW3" s="45"/>
      <c r="GYX3" s="45"/>
      <c r="GYY3" s="45"/>
      <c r="GYZ3" s="45"/>
      <c r="GZA3" s="45"/>
      <c r="GZB3" s="45"/>
      <c r="GZC3" s="45"/>
      <c r="GZD3" s="45"/>
      <c r="GZE3" s="45"/>
      <c r="GZF3" s="45"/>
      <c r="GZG3" s="45"/>
      <c r="GZH3" s="45"/>
      <c r="GZI3" s="45"/>
      <c r="GZJ3" s="45"/>
      <c r="GZK3" s="45"/>
      <c r="GZL3" s="45"/>
      <c r="GZM3" s="45"/>
      <c r="GZN3" s="45"/>
      <c r="GZO3" s="45"/>
      <c r="GZP3" s="45"/>
      <c r="GZQ3" s="45"/>
      <c r="GZR3" s="45"/>
      <c r="GZS3" s="45"/>
      <c r="GZT3" s="45"/>
      <c r="GZU3" s="45"/>
      <c r="GZV3" s="45"/>
      <c r="GZW3" s="45"/>
      <c r="GZX3" s="45"/>
      <c r="GZY3" s="45"/>
      <c r="GZZ3" s="45"/>
      <c r="HAA3" s="45"/>
      <c r="HAB3" s="45"/>
      <c r="HAC3" s="45"/>
      <c r="HAD3" s="45"/>
      <c r="HAE3" s="45"/>
      <c r="HAF3" s="45"/>
      <c r="HAG3" s="45"/>
      <c r="HAH3" s="45"/>
      <c r="HAI3" s="45"/>
      <c r="HAJ3" s="45"/>
      <c r="HAK3" s="45"/>
      <c r="HAL3" s="45"/>
      <c r="HAM3" s="45"/>
      <c r="HAN3" s="45"/>
      <c r="HAO3" s="45"/>
      <c r="HAP3" s="45"/>
      <c r="HAQ3" s="45"/>
      <c r="HAR3" s="45"/>
      <c r="HAS3" s="45"/>
      <c r="HAT3" s="45"/>
      <c r="HAU3" s="45"/>
      <c r="HAV3" s="45"/>
      <c r="HAW3" s="45"/>
      <c r="HAX3" s="45"/>
      <c r="HAY3" s="45"/>
      <c r="HAZ3" s="45"/>
      <c r="HBA3" s="45"/>
      <c r="HBB3" s="45"/>
      <c r="HBC3" s="45"/>
      <c r="HBD3" s="45"/>
      <c r="HBE3" s="45"/>
      <c r="HBF3" s="45"/>
      <c r="HBG3" s="45"/>
      <c r="HBH3" s="45"/>
      <c r="HBI3" s="45"/>
      <c r="HBJ3" s="45"/>
      <c r="HBK3" s="45"/>
      <c r="HBL3" s="45"/>
      <c r="HBM3" s="45"/>
      <c r="HBN3" s="45"/>
      <c r="HBO3" s="45"/>
      <c r="HBP3" s="45"/>
      <c r="HBQ3" s="45"/>
      <c r="HBR3" s="45"/>
      <c r="HBS3" s="45"/>
      <c r="HBT3" s="45"/>
      <c r="HBU3" s="45"/>
      <c r="HBV3" s="45"/>
      <c r="HBW3" s="45"/>
      <c r="HBX3" s="45"/>
      <c r="HBY3" s="45"/>
      <c r="HBZ3" s="45"/>
      <c r="HCA3" s="45"/>
      <c r="HCB3" s="45"/>
      <c r="HCC3" s="45"/>
      <c r="HCD3" s="45"/>
      <c r="HCE3" s="45"/>
      <c r="HCF3" s="45"/>
      <c r="HCG3" s="45"/>
      <c r="HCH3" s="45"/>
      <c r="HCI3" s="45"/>
      <c r="HCJ3" s="45"/>
      <c r="HCK3" s="45"/>
      <c r="HCL3" s="45"/>
      <c r="HCM3" s="45"/>
      <c r="HCN3" s="45"/>
      <c r="HCO3" s="45"/>
      <c r="HCP3" s="45"/>
      <c r="HCQ3" s="45"/>
      <c r="HCR3" s="45"/>
      <c r="HCS3" s="45"/>
      <c r="HCT3" s="45"/>
      <c r="HCU3" s="45"/>
      <c r="HCV3" s="45"/>
      <c r="HCW3" s="45"/>
      <c r="HCX3" s="45"/>
      <c r="HCY3" s="45"/>
      <c r="HCZ3" s="45"/>
      <c r="HDA3" s="45"/>
      <c r="HDB3" s="45"/>
      <c r="HDC3" s="45"/>
      <c r="HDD3" s="45"/>
      <c r="HDE3" s="45"/>
      <c r="HDF3" s="45"/>
      <c r="HDG3" s="45"/>
      <c r="HDH3" s="45"/>
      <c r="HDI3" s="45"/>
      <c r="HDJ3" s="45"/>
      <c r="HDK3" s="45"/>
      <c r="HDL3" s="45"/>
      <c r="HDM3" s="45"/>
      <c r="HDN3" s="45"/>
      <c r="HDO3" s="45"/>
      <c r="HDP3" s="45"/>
      <c r="HDQ3" s="45"/>
      <c r="HDR3" s="45"/>
      <c r="HDS3" s="45"/>
      <c r="HDT3" s="45"/>
      <c r="HDU3" s="45"/>
      <c r="HDV3" s="45"/>
      <c r="HDW3" s="45"/>
      <c r="HDX3" s="45"/>
      <c r="HDY3" s="45"/>
      <c r="HDZ3" s="45"/>
      <c r="HEA3" s="45"/>
      <c r="HEB3" s="45"/>
      <c r="HEC3" s="45"/>
      <c r="HED3" s="45"/>
      <c r="HEE3" s="45"/>
      <c r="HEF3" s="45"/>
      <c r="HEG3" s="45"/>
      <c r="HEH3" s="45"/>
      <c r="HEI3" s="45"/>
      <c r="HEJ3" s="45"/>
      <c r="HEK3" s="45"/>
      <c r="HEL3" s="45"/>
      <c r="HEM3" s="45"/>
      <c r="HEN3" s="45"/>
      <c r="HEO3" s="45"/>
      <c r="HEP3" s="45"/>
      <c r="HEQ3" s="45"/>
      <c r="HER3" s="45"/>
      <c r="HES3" s="45"/>
      <c r="HET3" s="45"/>
      <c r="HEU3" s="45"/>
      <c r="HEV3" s="45"/>
      <c r="HEW3" s="45"/>
      <c r="HEX3" s="45"/>
      <c r="HEY3" s="45"/>
      <c r="HEZ3" s="45"/>
      <c r="HFA3" s="45"/>
      <c r="HFB3" s="45"/>
      <c r="HFC3" s="45"/>
      <c r="HFD3" s="45"/>
      <c r="HFE3" s="45"/>
      <c r="HFF3" s="45"/>
      <c r="HFG3" s="45"/>
      <c r="HFH3" s="45"/>
      <c r="HFI3" s="45"/>
      <c r="HFJ3" s="45"/>
      <c r="HFK3" s="45"/>
      <c r="HFL3" s="45"/>
      <c r="HFM3" s="45"/>
      <c r="HFN3" s="45"/>
      <c r="HFO3" s="45"/>
      <c r="HFP3" s="45"/>
      <c r="HFQ3" s="45"/>
      <c r="HFR3" s="45"/>
      <c r="HFS3" s="45"/>
      <c r="HFT3" s="45"/>
      <c r="HFU3" s="45"/>
      <c r="HFV3" s="45"/>
      <c r="HFW3" s="45"/>
      <c r="HFX3" s="45"/>
      <c r="HFY3" s="45"/>
      <c r="HFZ3" s="45"/>
      <c r="HGA3" s="45"/>
      <c r="HGB3" s="45"/>
      <c r="HGC3" s="45"/>
      <c r="HGD3" s="45"/>
      <c r="HGE3" s="45"/>
      <c r="HGF3" s="45"/>
      <c r="HGG3" s="45"/>
      <c r="HGH3" s="45"/>
      <c r="HGI3" s="45"/>
      <c r="HGJ3" s="45"/>
      <c r="HGK3" s="45"/>
      <c r="HGL3" s="45"/>
      <c r="HGM3" s="45"/>
      <c r="HGN3" s="45"/>
      <c r="HGO3" s="45"/>
      <c r="HGP3" s="45"/>
      <c r="HGQ3" s="45"/>
      <c r="HGR3" s="45"/>
      <c r="HGS3" s="45"/>
      <c r="HGT3" s="45"/>
      <c r="HGU3" s="45"/>
      <c r="HGV3" s="45"/>
      <c r="HGW3" s="45"/>
      <c r="HGX3" s="45"/>
      <c r="HGY3" s="45"/>
      <c r="HGZ3" s="45"/>
      <c r="HHA3" s="45"/>
      <c r="HHB3" s="45"/>
      <c r="HHC3" s="45"/>
      <c r="HHD3" s="45"/>
      <c r="HHE3" s="45"/>
      <c r="HHF3" s="45"/>
      <c r="HHG3" s="45"/>
      <c r="HHH3" s="45"/>
      <c r="HHI3" s="45"/>
      <c r="HHJ3" s="45"/>
      <c r="HHK3" s="45"/>
      <c r="HHL3" s="45"/>
      <c r="HHM3" s="45"/>
      <c r="HHN3" s="45"/>
      <c r="HHO3" s="45"/>
      <c r="HHP3" s="45"/>
      <c r="HHQ3" s="45"/>
      <c r="HHR3" s="45"/>
      <c r="HHS3" s="45"/>
      <c r="HHT3" s="45"/>
      <c r="HHU3" s="45"/>
      <c r="HHV3" s="45"/>
      <c r="HHW3" s="45"/>
      <c r="HHX3" s="45"/>
      <c r="HHY3" s="45"/>
      <c r="HHZ3" s="45"/>
      <c r="HIA3" s="45"/>
      <c r="HIB3" s="45"/>
      <c r="HIC3" s="45"/>
      <c r="HID3" s="45"/>
      <c r="HIE3" s="45"/>
      <c r="HIF3" s="45"/>
      <c r="HIG3" s="45"/>
      <c r="HIH3" s="45"/>
      <c r="HII3" s="45"/>
      <c r="HIJ3" s="45"/>
      <c r="HIK3" s="45"/>
      <c r="HIL3" s="45"/>
      <c r="HIM3" s="45"/>
      <c r="HIN3" s="45"/>
      <c r="HIO3" s="45"/>
      <c r="HIP3" s="45"/>
      <c r="HIQ3" s="45"/>
      <c r="HIR3" s="45"/>
      <c r="HIS3" s="45"/>
      <c r="HIT3" s="45"/>
      <c r="HIU3" s="45"/>
      <c r="HIV3" s="45"/>
      <c r="HIW3" s="45"/>
      <c r="HIX3" s="45"/>
      <c r="HIY3" s="45"/>
      <c r="HIZ3" s="45"/>
      <c r="HJA3" s="45"/>
      <c r="HJB3" s="45"/>
      <c r="HJC3" s="45"/>
      <c r="HJD3" s="45"/>
      <c r="HJE3" s="45"/>
      <c r="HJF3" s="45"/>
      <c r="HJG3" s="45"/>
      <c r="HJH3" s="45"/>
      <c r="HJI3" s="45"/>
      <c r="HJJ3" s="45"/>
      <c r="HJK3" s="45"/>
      <c r="HJL3" s="45"/>
      <c r="HJM3" s="45"/>
      <c r="HJN3" s="45"/>
      <c r="HJO3" s="45"/>
      <c r="HJP3" s="45"/>
      <c r="HJQ3" s="45"/>
      <c r="HJR3" s="45"/>
      <c r="HJS3" s="45"/>
      <c r="HJT3" s="45"/>
      <c r="HJU3" s="45"/>
      <c r="HJV3" s="45"/>
      <c r="HJW3" s="45"/>
      <c r="HJX3" s="45"/>
      <c r="HJY3" s="45"/>
      <c r="HJZ3" s="45"/>
      <c r="HKA3" s="45"/>
      <c r="HKB3" s="45"/>
      <c r="HKC3" s="45"/>
      <c r="HKD3" s="45"/>
      <c r="HKE3" s="45"/>
      <c r="HKF3" s="45"/>
      <c r="HKG3" s="45"/>
      <c r="HKH3" s="45"/>
      <c r="HKI3" s="45"/>
      <c r="HKJ3" s="45"/>
      <c r="HKK3" s="45"/>
      <c r="HKL3" s="45"/>
      <c r="HKM3" s="45"/>
      <c r="HKN3" s="45"/>
      <c r="HKO3" s="45"/>
      <c r="HKP3" s="45"/>
      <c r="HKQ3" s="45"/>
      <c r="HKR3" s="45"/>
      <c r="HKS3" s="45"/>
      <c r="HKT3" s="45"/>
      <c r="HKU3" s="45"/>
      <c r="HKV3" s="45"/>
      <c r="HKW3" s="45"/>
      <c r="HKX3" s="45"/>
      <c r="HKY3" s="45"/>
      <c r="HKZ3" s="45"/>
      <c r="HLA3" s="45"/>
      <c r="HLB3" s="45"/>
      <c r="HLC3" s="45"/>
      <c r="HLD3" s="45"/>
      <c r="HLE3" s="45"/>
      <c r="HLF3" s="45"/>
      <c r="HLG3" s="45"/>
      <c r="HLH3" s="45"/>
      <c r="HLI3" s="45"/>
      <c r="HLJ3" s="45"/>
      <c r="HLK3" s="45"/>
      <c r="HLL3" s="45"/>
      <c r="HLM3" s="45"/>
      <c r="HLN3" s="45"/>
      <c r="HLO3" s="45"/>
      <c r="HLP3" s="45"/>
      <c r="HLQ3" s="45"/>
      <c r="HLR3" s="45"/>
      <c r="HLS3" s="45"/>
      <c r="HLT3" s="45"/>
      <c r="HLU3" s="45"/>
      <c r="HLV3" s="45"/>
      <c r="HLW3" s="45"/>
      <c r="HLX3" s="45"/>
      <c r="HLY3" s="45"/>
      <c r="HLZ3" s="45"/>
      <c r="HMA3" s="45"/>
      <c r="HMB3" s="45"/>
      <c r="HMC3" s="45"/>
      <c r="HMD3" s="45"/>
      <c r="HME3" s="45"/>
      <c r="HMF3" s="45"/>
      <c r="HMG3" s="45"/>
      <c r="HMH3" s="45"/>
      <c r="HMI3" s="45"/>
      <c r="HMJ3" s="45"/>
      <c r="HMK3" s="45"/>
      <c r="HML3" s="45"/>
      <c r="HMM3" s="45"/>
      <c r="HMN3" s="45"/>
      <c r="HMO3" s="45"/>
      <c r="HMP3" s="45"/>
      <c r="HMQ3" s="45"/>
      <c r="HMR3" s="45"/>
      <c r="HMS3" s="45"/>
      <c r="HMT3" s="45"/>
      <c r="HMU3" s="45"/>
      <c r="HMV3" s="45"/>
      <c r="HMW3" s="45"/>
      <c r="HMX3" s="45"/>
      <c r="HMY3" s="45"/>
      <c r="HMZ3" s="45"/>
      <c r="HNA3" s="45"/>
      <c r="HNB3" s="45"/>
      <c r="HNC3" s="45"/>
      <c r="HND3" s="45"/>
      <c r="HNE3" s="45"/>
      <c r="HNF3" s="45"/>
      <c r="HNG3" s="45"/>
      <c r="HNH3" s="45"/>
      <c r="HNI3" s="45"/>
      <c r="HNJ3" s="45"/>
      <c r="HNK3" s="45"/>
      <c r="HNL3" s="45"/>
      <c r="HNM3" s="45"/>
      <c r="HNN3" s="45"/>
      <c r="HNO3" s="45"/>
      <c r="HNP3" s="45"/>
      <c r="HNQ3" s="45"/>
      <c r="HNR3" s="45"/>
      <c r="HNS3" s="45"/>
      <c r="HNT3" s="45"/>
      <c r="HNU3" s="45"/>
      <c r="HNV3" s="45"/>
      <c r="HNW3" s="45"/>
      <c r="HNX3" s="45"/>
      <c r="HNY3" s="45"/>
      <c r="HNZ3" s="45"/>
      <c r="HOA3" s="45"/>
      <c r="HOB3" s="45"/>
      <c r="HOC3" s="45"/>
      <c r="HOD3" s="45"/>
      <c r="HOE3" s="45"/>
      <c r="HOF3" s="45"/>
      <c r="HOG3" s="45"/>
      <c r="HOH3" s="45"/>
      <c r="HOI3" s="45"/>
      <c r="HOJ3" s="45"/>
      <c r="HOK3" s="45"/>
      <c r="HOL3" s="45"/>
      <c r="HOM3" s="45"/>
      <c r="HON3" s="45"/>
      <c r="HOO3" s="45"/>
      <c r="HOP3" s="45"/>
      <c r="HOQ3" s="45"/>
      <c r="HOR3" s="45"/>
      <c r="HOS3" s="45"/>
      <c r="HOT3" s="45"/>
      <c r="HOU3" s="45"/>
      <c r="HOV3" s="45"/>
      <c r="HOW3" s="45"/>
      <c r="HOX3" s="45"/>
      <c r="HOY3" s="45"/>
      <c r="HOZ3" s="45"/>
      <c r="HPA3" s="45"/>
      <c r="HPB3" s="45"/>
      <c r="HPC3" s="45"/>
      <c r="HPD3" s="45"/>
      <c r="HPE3" s="45"/>
      <c r="HPF3" s="45"/>
      <c r="HPG3" s="45"/>
      <c r="HPH3" s="45"/>
      <c r="HPI3" s="45"/>
      <c r="HPJ3" s="45"/>
      <c r="HPK3" s="45"/>
      <c r="HPL3" s="45"/>
      <c r="HPM3" s="45"/>
      <c r="HPN3" s="45"/>
      <c r="HPO3" s="45"/>
      <c r="HPP3" s="45"/>
      <c r="HPQ3" s="45"/>
      <c r="HPR3" s="45"/>
      <c r="HPS3" s="45"/>
      <c r="HPT3" s="45"/>
      <c r="HPU3" s="45"/>
      <c r="HPV3" s="45"/>
      <c r="HPW3" s="45"/>
      <c r="HPX3" s="45"/>
      <c r="HPY3" s="45"/>
      <c r="HPZ3" s="45"/>
      <c r="HQA3" s="45"/>
      <c r="HQB3" s="45"/>
      <c r="HQC3" s="45"/>
      <c r="HQD3" s="45"/>
      <c r="HQE3" s="45"/>
      <c r="HQF3" s="45"/>
      <c r="HQG3" s="45"/>
      <c r="HQH3" s="45"/>
      <c r="HQI3" s="45"/>
      <c r="HQJ3" s="45"/>
      <c r="HQK3" s="45"/>
      <c r="HQL3" s="45"/>
      <c r="HQM3" s="45"/>
      <c r="HQN3" s="45"/>
      <c r="HQO3" s="45"/>
      <c r="HQP3" s="45"/>
      <c r="HQQ3" s="45"/>
      <c r="HQR3" s="45"/>
      <c r="HQS3" s="45"/>
      <c r="HQT3" s="45"/>
      <c r="HQU3" s="45"/>
      <c r="HQV3" s="45"/>
      <c r="HQW3" s="45"/>
      <c r="HQX3" s="45"/>
      <c r="HQY3" s="45"/>
      <c r="HQZ3" s="45"/>
      <c r="HRA3" s="45"/>
      <c r="HRB3" s="45"/>
      <c r="HRC3" s="45"/>
      <c r="HRD3" s="45"/>
      <c r="HRE3" s="45"/>
      <c r="HRF3" s="45"/>
      <c r="HRG3" s="45"/>
      <c r="HRH3" s="45"/>
      <c r="HRI3" s="45"/>
      <c r="HRJ3" s="45"/>
      <c r="HRK3" s="45"/>
      <c r="HRL3" s="45"/>
      <c r="HRM3" s="45"/>
      <c r="HRN3" s="45"/>
      <c r="HRO3" s="45"/>
      <c r="HRP3" s="45"/>
      <c r="HRQ3" s="45"/>
      <c r="HRR3" s="45"/>
      <c r="HRS3" s="45"/>
      <c r="HRT3" s="45"/>
      <c r="HRU3" s="45"/>
      <c r="HRV3" s="45"/>
      <c r="HRW3" s="45"/>
      <c r="HRX3" s="45"/>
      <c r="HRY3" s="45"/>
      <c r="HRZ3" s="45"/>
      <c r="HSA3" s="45"/>
      <c r="HSB3" s="45"/>
      <c r="HSC3" s="45"/>
      <c r="HSD3" s="45"/>
      <c r="HSE3" s="45"/>
      <c r="HSF3" s="45"/>
      <c r="HSG3" s="45"/>
      <c r="HSH3" s="45"/>
      <c r="HSI3" s="45"/>
      <c r="HSJ3" s="45"/>
      <c r="HSK3" s="45"/>
      <c r="HSL3" s="45"/>
      <c r="HSM3" s="45"/>
      <c r="HSN3" s="45"/>
      <c r="HSO3" s="45"/>
      <c r="HSP3" s="45"/>
      <c r="HSQ3" s="45"/>
      <c r="HSR3" s="45"/>
      <c r="HSS3" s="45"/>
      <c r="HST3" s="45"/>
      <c r="HSU3" s="45"/>
      <c r="HSV3" s="45"/>
      <c r="HSW3" s="45"/>
      <c r="HSX3" s="45"/>
      <c r="HSY3" s="45"/>
      <c r="HSZ3" s="45"/>
      <c r="HTA3" s="45"/>
      <c r="HTB3" s="45"/>
      <c r="HTC3" s="45"/>
      <c r="HTD3" s="45"/>
      <c r="HTE3" s="45"/>
      <c r="HTF3" s="45"/>
      <c r="HTG3" s="45"/>
      <c r="HTH3" s="45"/>
      <c r="HTI3" s="45"/>
      <c r="HTJ3" s="45"/>
      <c r="HTK3" s="45"/>
      <c r="HTL3" s="45"/>
      <c r="HTM3" s="45"/>
      <c r="HTN3" s="45"/>
      <c r="HTO3" s="45"/>
      <c r="HTP3" s="45"/>
      <c r="HTQ3" s="45"/>
      <c r="HTR3" s="45"/>
      <c r="HTS3" s="45"/>
      <c r="HTT3" s="45"/>
      <c r="HTU3" s="45"/>
      <c r="HTV3" s="45"/>
      <c r="HTW3" s="45"/>
      <c r="HTX3" s="45"/>
      <c r="HTY3" s="45"/>
      <c r="HTZ3" s="45"/>
      <c r="HUA3" s="45"/>
      <c r="HUB3" s="45"/>
      <c r="HUC3" s="45"/>
      <c r="HUD3" s="45"/>
      <c r="HUE3" s="45"/>
      <c r="HUF3" s="45"/>
      <c r="HUG3" s="45"/>
      <c r="HUH3" s="45"/>
      <c r="HUI3" s="45"/>
      <c r="HUJ3" s="45"/>
      <c r="HUK3" s="45"/>
      <c r="HUL3" s="45"/>
      <c r="HUM3" s="45"/>
      <c r="HUN3" s="45"/>
      <c r="HUO3" s="45"/>
      <c r="HUP3" s="45"/>
      <c r="HUQ3" s="45"/>
      <c r="HUR3" s="45"/>
      <c r="HUS3" s="45"/>
      <c r="HUT3" s="45"/>
      <c r="HUU3" s="45"/>
      <c r="HUV3" s="45"/>
      <c r="HUW3" s="45"/>
      <c r="HUX3" s="45"/>
      <c r="HUY3" s="45"/>
      <c r="HUZ3" s="45"/>
      <c r="HVA3" s="45"/>
      <c r="HVB3" s="45"/>
      <c r="HVC3" s="45"/>
      <c r="HVD3" s="45"/>
      <c r="HVE3" s="45"/>
      <c r="HVF3" s="45"/>
      <c r="HVG3" s="45"/>
      <c r="HVH3" s="45"/>
      <c r="HVI3" s="45"/>
      <c r="HVJ3" s="45"/>
      <c r="HVK3" s="45"/>
      <c r="HVL3" s="45"/>
      <c r="HVM3" s="45"/>
      <c r="HVN3" s="45"/>
      <c r="HVO3" s="45"/>
      <c r="HVP3" s="45"/>
      <c r="HVQ3" s="45"/>
      <c r="HVR3" s="45"/>
      <c r="HVS3" s="45"/>
      <c r="HVT3" s="45"/>
      <c r="HVU3" s="45"/>
      <c r="HVV3" s="45"/>
      <c r="HVW3" s="45"/>
      <c r="HVX3" s="45"/>
      <c r="HVY3" s="45"/>
      <c r="HVZ3" s="45"/>
      <c r="HWA3" s="45"/>
      <c r="HWB3" s="45"/>
      <c r="HWC3" s="45"/>
      <c r="HWD3" s="45"/>
      <c r="HWE3" s="45"/>
      <c r="HWF3" s="45"/>
      <c r="HWG3" s="45"/>
      <c r="HWH3" s="45"/>
      <c r="HWI3" s="45"/>
      <c r="HWJ3" s="45"/>
      <c r="HWK3" s="45"/>
      <c r="HWL3" s="45"/>
      <c r="HWM3" s="45"/>
      <c r="HWN3" s="45"/>
      <c r="HWO3" s="45"/>
      <c r="HWP3" s="45"/>
      <c r="HWQ3" s="45"/>
      <c r="HWR3" s="45"/>
      <c r="HWS3" s="45"/>
      <c r="HWT3" s="45"/>
      <c r="HWU3" s="45"/>
      <c r="HWV3" s="45"/>
      <c r="HWW3" s="45"/>
      <c r="HWX3" s="45"/>
      <c r="HWY3" s="45"/>
      <c r="HWZ3" s="45"/>
      <c r="HXA3" s="45"/>
      <c r="HXB3" s="45"/>
      <c r="HXC3" s="45"/>
      <c r="HXD3" s="45"/>
      <c r="HXE3" s="45"/>
      <c r="HXF3" s="45"/>
      <c r="HXG3" s="45"/>
      <c r="HXH3" s="45"/>
      <c r="HXI3" s="45"/>
      <c r="HXJ3" s="45"/>
      <c r="HXK3" s="45"/>
      <c r="HXL3" s="45"/>
      <c r="HXM3" s="45"/>
      <c r="HXN3" s="45"/>
      <c r="HXO3" s="45"/>
      <c r="HXP3" s="45"/>
      <c r="HXQ3" s="45"/>
      <c r="HXR3" s="45"/>
      <c r="HXS3" s="45"/>
      <c r="HXT3" s="45"/>
      <c r="HXU3" s="45"/>
      <c r="HXV3" s="45"/>
      <c r="HXW3" s="45"/>
      <c r="HXX3" s="45"/>
      <c r="HXY3" s="45"/>
      <c r="HXZ3" s="45"/>
      <c r="HYA3" s="45"/>
      <c r="HYB3" s="45"/>
      <c r="HYC3" s="45"/>
      <c r="HYD3" s="45"/>
      <c r="HYE3" s="45"/>
      <c r="HYF3" s="45"/>
      <c r="HYG3" s="45"/>
      <c r="HYH3" s="45"/>
      <c r="HYI3" s="45"/>
      <c r="HYJ3" s="45"/>
      <c r="HYK3" s="45"/>
      <c r="HYL3" s="45"/>
      <c r="HYM3" s="45"/>
      <c r="HYN3" s="45"/>
      <c r="HYO3" s="45"/>
      <c r="HYP3" s="45"/>
      <c r="HYQ3" s="45"/>
      <c r="HYR3" s="45"/>
      <c r="HYS3" s="45"/>
      <c r="HYT3" s="45"/>
      <c r="HYU3" s="45"/>
      <c r="HYV3" s="45"/>
      <c r="HYW3" s="45"/>
      <c r="HYX3" s="45"/>
      <c r="HYY3" s="45"/>
      <c r="HYZ3" s="45"/>
      <c r="HZA3" s="45"/>
      <c r="HZB3" s="45"/>
      <c r="HZC3" s="45"/>
      <c r="HZD3" s="45"/>
      <c r="HZE3" s="45"/>
      <c r="HZF3" s="45"/>
      <c r="HZG3" s="45"/>
      <c r="HZH3" s="45"/>
      <c r="HZI3" s="45"/>
      <c r="HZJ3" s="45"/>
      <c r="HZK3" s="45"/>
      <c r="HZL3" s="45"/>
      <c r="HZM3" s="45"/>
      <c r="HZN3" s="45"/>
      <c r="HZO3" s="45"/>
      <c r="HZP3" s="45"/>
      <c r="HZQ3" s="45"/>
      <c r="HZR3" s="45"/>
      <c r="HZS3" s="45"/>
      <c r="HZT3" s="45"/>
      <c r="HZU3" s="45"/>
      <c r="HZV3" s="45"/>
      <c r="HZW3" s="45"/>
      <c r="HZX3" s="45"/>
      <c r="HZY3" s="45"/>
      <c r="HZZ3" s="45"/>
      <c r="IAA3" s="45"/>
      <c r="IAB3" s="45"/>
      <c r="IAC3" s="45"/>
      <c r="IAD3" s="45"/>
      <c r="IAE3" s="45"/>
      <c r="IAF3" s="45"/>
      <c r="IAG3" s="45"/>
      <c r="IAH3" s="45"/>
      <c r="IAI3" s="45"/>
      <c r="IAJ3" s="45"/>
      <c r="IAK3" s="45"/>
      <c r="IAL3" s="45"/>
      <c r="IAM3" s="45"/>
      <c r="IAN3" s="45"/>
      <c r="IAO3" s="45"/>
      <c r="IAP3" s="45"/>
      <c r="IAQ3" s="45"/>
      <c r="IAR3" s="45"/>
      <c r="IAS3" s="45"/>
      <c r="IAT3" s="45"/>
      <c r="IAU3" s="45"/>
      <c r="IAV3" s="45"/>
      <c r="IAW3" s="45"/>
      <c r="IAX3" s="45"/>
      <c r="IAY3" s="45"/>
      <c r="IAZ3" s="45"/>
      <c r="IBA3" s="45"/>
      <c r="IBB3" s="45"/>
      <c r="IBC3" s="45"/>
      <c r="IBD3" s="45"/>
      <c r="IBE3" s="45"/>
      <c r="IBF3" s="45"/>
      <c r="IBG3" s="45"/>
      <c r="IBH3" s="45"/>
      <c r="IBI3" s="45"/>
      <c r="IBJ3" s="45"/>
      <c r="IBK3" s="45"/>
      <c r="IBL3" s="45"/>
      <c r="IBM3" s="45"/>
      <c r="IBN3" s="45"/>
      <c r="IBO3" s="45"/>
      <c r="IBP3" s="45"/>
      <c r="IBQ3" s="45"/>
      <c r="IBR3" s="45"/>
      <c r="IBS3" s="45"/>
      <c r="IBT3" s="45"/>
      <c r="IBU3" s="45"/>
      <c r="IBV3" s="45"/>
      <c r="IBW3" s="45"/>
      <c r="IBX3" s="45"/>
      <c r="IBY3" s="45"/>
      <c r="IBZ3" s="45"/>
      <c r="ICA3" s="45"/>
      <c r="ICB3" s="45"/>
      <c r="ICC3" s="45"/>
      <c r="ICD3" s="45"/>
    </row>
    <row r="4" spans="1:6166" ht="15" customHeight="1" x14ac:dyDescent="0.25">
      <c r="A4" s="2"/>
      <c r="B4" s="2"/>
      <c r="C4" s="2"/>
      <c r="D4" s="173" t="str">
        <f ca="1">"v1.1_"&amp;TEXT(TODAY(),"JJJJ-MM-TT")</f>
        <v>v1.1_2023-04-06</v>
      </c>
      <c r="E4" s="2"/>
      <c r="F4" s="2"/>
      <c r="G4" s="2"/>
      <c r="H4" s="2"/>
    </row>
    <row r="5" spans="1:6166" ht="15" customHeight="1" x14ac:dyDescent="0.25"/>
    <row r="6" spans="1:6166" ht="15" customHeight="1" x14ac:dyDescent="0.25"/>
    <row r="7" spans="1:6166" ht="50.1" customHeight="1" x14ac:dyDescent="0.25">
      <c r="I7" s="4"/>
      <c r="J7" s="5"/>
      <c r="DM7" s="3"/>
      <c r="FC7" s="2"/>
      <c r="HZ7" s="6"/>
      <c r="ACG7" s="5"/>
      <c r="FDA7" s="7"/>
    </row>
    <row r="8" spans="1:6166" ht="5.0999999999999996" customHeight="1" x14ac:dyDescent="0.25">
      <c r="I8" s="1"/>
      <c r="FC8" s="2"/>
      <c r="FDA8" s="7"/>
    </row>
    <row r="9" spans="1:6166" ht="15" customHeight="1" x14ac:dyDescent="0.25">
      <c r="F9" s="8"/>
      <c r="I9" s="1"/>
      <c r="FC9" s="2"/>
      <c r="FDA9" s="7"/>
    </row>
    <row r="10" spans="1:6166" ht="5.0999999999999996" customHeight="1" x14ac:dyDescent="0.25">
      <c r="F10" s="8"/>
      <c r="I10" s="1"/>
      <c r="FC10" s="2"/>
      <c r="FDA10" s="7"/>
    </row>
    <row r="11" spans="1:6166" ht="15" customHeight="1" x14ac:dyDescent="0.25">
      <c r="P11" s="1">
        <v>11</v>
      </c>
      <c r="Q11" s="1">
        <v>1</v>
      </c>
      <c r="R11" s="1" t="s">
        <v>0</v>
      </c>
      <c r="S11" s="1" t="s">
        <v>1</v>
      </c>
      <c r="T11" s="1"/>
      <c r="U11" s="1"/>
      <c r="V11" s="1"/>
      <c r="W11" s="9">
        <f>X11</f>
        <v>-4119</v>
      </c>
      <c r="X11" s="10">
        <f>X29</f>
        <v>-4119</v>
      </c>
      <c r="Y11" s="11">
        <f>AM29</f>
        <v>-2463</v>
      </c>
      <c r="Z11" s="12"/>
      <c r="AA11" s="12"/>
      <c r="AB11" s="12"/>
      <c r="AC11" s="12"/>
      <c r="AD11" s="12"/>
      <c r="AE11" s="1">
        <v>11</v>
      </c>
      <c r="AF11" s="1">
        <v>1</v>
      </c>
      <c r="AG11" s="1" t="s">
        <v>0</v>
      </c>
      <c r="AH11" s="1" t="s">
        <v>2</v>
      </c>
      <c r="AI11" s="1"/>
      <c r="AJ11" s="1"/>
      <c r="AK11" s="1"/>
      <c r="AL11" s="13">
        <f>AM11</f>
        <v>-2463</v>
      </c>
      <c r="AM11" s="14">
        <f>AM29</f>
        <v>-2463</v>
      </c>
      <c r="AN11" s="15">
        <f>BB29</f>
        <v>-2036</v>
      </c>
      <c r="AO11" s="16" t="e">
        <f>AL11-#REF!</f>
        <v>#REF!</v>
      </c>
      <c r="AP11" s="12"/>
      <c r="AQ11" s="12"/>
      <c r="AR11" s="12"/>
      <c r="AS11" s="12"/>
      <c r="AT11" s="1">
        <v>11</v>
      </c>
      <c r="AU11" s="1">
        <v>1</v>
      </c>
      <c r="AV11" s="1" t="s">
        <v>0</v>
      </c>
      <c r="AW11" s="1" t="s">
        <v>3</v>
      </c>
      <c r="AX11" s="1"/>
      <c r="AY11" s="1"/>
      <c r="AZ11" s="1"/>
      <c r="BA11" s="17">
        <f>BB11</f>
        <v>-2036</v>
      </c>
      <c r="BB11" s="18">
        <f>BB29</f>
        <v>-2036</v>
      </c>
      <c r="BC11" s="19">
        <f>BQ29</f>
        <v>-1606</v>
      </c>
      <c r="BD11" s="12"/>
      <c r="BE11" s="12"/>
      <c r="BF11" s="12"/>
      <c r="BV11" s="12"/>
      <c r="BW11" s="12"/>
      <c r="BX11" s="1">
        <v>11</v>
      </c>
      <c r="BY11" s="1">
        <v>1</v>
      </c>
      <c r="BZ11" s="1" t="s">
        <v>0</v>
      </c>
      <c r="CA11" s="1" t="s">
        <v>4</v>
      </c>
      <c r="CB11" s="1"/>
      <c r="CC11" s="1"/>
      <c r="CD11" s="1"/>
      <c r="CE11" s="20">
        <f>CF11</f>
        <v>-1606</v>
      </c>
      <c r="CF11" s="21">
        <f>BQ29</f>
        <v>-1606</v>
      </c>
      <c r="CG11" s="22">
        <f>CF31</f>
        <v>32</v>
      </c>
      <c r="CH11" s="3"/>
      <c r="DB11" s="1">
        <v>11</v>
      </c>
      <c r="DC11" s="1">
        <v>1</v>
      </c>
      <c r="DD11" s="1" t="s">
        <v>0</v>
      </c>
      <c r="DE11" s="1" t="s">
        <v>285</v>
      </c>
      <c r="DF11" s="1"/>
      <c r="DG11" s="1"/>
      <c r="DH11" s="1"/>
      <c r="DI11" s="23">
        <f>DJ11</f>
        <v>32</v>
      </c>
      <c r="DJ11" s="24">
        <f>CF31</f>
        <v>32</v>
      </c>
      <c r="DK11" s="25">
        <v>2020</v>
      </c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GO11" s="117"/>
      <c r="JA11" s="7"/>
      <c r="BCT11" s="7"/>
      <c r="BUC11" s="7"/>
      <c r="BUS11" s="7"/>
      <c r="CMB11" s="7"/>
      <c r="CRY11" s="7"/>
      <c r="DJX11" s="7"/>
      <c r="FDA11" s="7"/>
    </row>
    <row r="12" spans="1:6166" s="3" customFormat="1" ht="5.0999999999999996" customHeight="1" x14ac:dyDescent="0.25">
      <c r="P12" s="1"/>
      <c r="Q12" s="1"/>
      <c r="AE12" s="1"/>
      <c r="AF12" s="1"/>
      <c r="AT12" s="1"/>
      <c r="AU12" s="1"/>
      <c r="JA12" s="7"/>
      <c r="BCT12" s="7"/>
      <c r="BUC12" s="7"/>
      <c r="BUS12" s="7"/>
      <c r="CMB12" s="7"/>
      <c r="CRY12" s="7"/>
      <c r="DJX12" s="7"/>
      <c r="FDA12" s="7"/>
    </row>
    <row r="13" spans="1:6166" s="3" customFormat="1" ht="15" customHeight="1" x14ac:dyDescent="0.25">
      <c r="P13" s="1"/>
      <c r="Q13" s="1"/>
      <c r="AE13" s="1"/>
      <c r="AF13" s="1"/>
      <c r="AT13" s="1"/>
      <c r="AU13" s="1"/>
      <c r="JA13" s="7"/>
      <c r="BCT13" s="7"/>
      <c r="BUC13" s="7"/>
      <c r="BUS13" s="7"/>
      <c r="CMB13" s="7"/>
      <c r="CRY13" s="7"/>
      <c r="DJX13" s="7"/>
      <c r="FDA13" s="7"/>
    </row>
    <row r="14" spans="1:6166" s="3" customFormat="1" ht="5.0999999999999996" customHeight="1" x14ac:dyDescent="0.25">
      <c r="P14" s="1"/>
      <c r="Q14" s="1"/>
      <c r="AE14" s="1"/>
      <c r="AF14" s="1"/>
      <c r="AT14" s="1"/>
      <c r="AU14" s="1"/>
      <c r="JA14" s="7"/>
      <c r="BCT14" s="7"/>
      <c r="BUC14" s="7"/>
      <c r="BUS14" s="7"/>
      <c r="CMB14" s="7"/>
      <c r="CRY14" s="7"/>
      <c r="DJX14" s="7"/>
      <c r="FDA14" s="7"/>
    </row>
    <row r="15" spans="1:6166" s="3" customFormat="1" ht="15" customHeight="1" x14ac:dyDescent="0.25">
      <c r="P15" s="1"/>
      <c r="Q15" s="1"/>
      <c r="AE15" s="1"/>
      <c r="AF15" s="1"/>
      <c r="AT15" s="1"/>
      <c r="AU15" s="1"/>
      <c r="GL15" s="2"/>
      <c r="JA15" s="7"/>
      <c r="BCT15" s="7"/>
      <c r="BUC15" s="7"/>
      <c r="BUS15" s="7"/>
      <c r="CMB15" s="7"/>
      <c r="CRY15" s="7"/>
      <c r="DJX15" s="7"/>
      <c r="FDA15" s="7"/>
    </row>
    <row r="16" spans="1:6166" s="3" customFormat="1" ht="5.0999999999999996" customHeight="1" x14ac:dyDescent="0.25">
      <c r="P16" s="1"/>
      <c r="Q16" s="1"/>
      <c r="AE16" s="1"/>
      <c r="AF16" s="1"/>
      <c r="AT16" s="1"/>
      <c r="AU16" s="1"/>
      <c r="JA16" s="7"/>
      <c r="BCT16" s="7"/>
      <c r="BUC16" s="7"/>
      <c r="BUS16" s="7"/>
      <c r="CMB16" s="7"/>
      <c r="CRY16" s="7"/>
      <c r="DJX16" s="7"/>
      <c r="FDA16" s="7"/>
    </row>
    <row r="17" spans="16:850 1317:1917 2269:3028 3574:4057 4097:4231" s="3" customFormat="1" ht="15" customHeight="1" x14ac:dyDescent="0.25">
      <c r="P17" s="1"/>
      <c r="Q17" s="1"/>
      <c r="AE17" s="1"/>
      <c r="AF17" s="1"/>
      <c r="AT17" s="1"/>
      <c r="AU17" s="1"/>
      <c r="JA17" s="7"/>
      <c r="BCT17" s="7"/>
      <c r="BUC17" s="7"/>
      <c r="BUS17" s="7"/>
      <c r="CMB17" s="7"/>
      <c r="CRY17" s="7"/>
      <c r="DJX17" s="7"/>
      <c r="FDA17" s="7"/>
    </row>
    <row r="18" spans="16:850 1317:1917 2269:3028 3574:4057 4097:4231" s="3" customFormat="1" ht="5.0999999999999996" customHeight="1" x14ac:dyDescent="0.25">
      <c r="P18" s="1"/>
      <c r="Q18" s="1"/>
      <c r="AE18" s="1"/>
      <c r="AF18" s="1"/>
      <c r="AT18" s="1"/>
      <c r="AU18" s="1"/>
      <c r="JA18" s="7"/>
      <c r="BCT18" s="7"/>
      <c r="BUC18" s="7"/>
      <c r="BUS18" s="7"/>
      <c r="CMB18" s="7"/>
      <c r="CRY18" s="7"/>
      <c r="DJX18" s="7"/>
      <c r="FDA18" s="7"/>
    </row>
    <row r="19" spans="16:850 1317:1917 2269:3028 3574:4057 4097:4231" s="3" customFormat="1" ht="15" customHeight="1" x14ac:dyDescent="0.25">
      <c r="P19" s="1"/>
      <c r="Q19" s="1"/>
      <c r="AE19" s="1"/>
      <c r="AF19" s="1"/>
      <c r="AT19" s="1"/>
      <c r="AU19" s="1"/>
      <c r="JA19" s="7"/>
      <c r="BCT19" s="7"/>
      <c r="BUC19" s="7"/>
      <c r="BUS19" s="7"/>
      <c r="CMB19" s="7"/>
      <c r="CRY19" s="7"/>
      <c r="DJX19" s="7"/>
      <c r="FDA19" s="7"/>
    </row>
    <row r="20" spans="16:850 1317:1917 2269:3028 3574:4057 4097:4231" s="3" customFormat="1" ht="5.0999999999999996" customHeight="1" x14ac:dyDescent="0.25">
      <c r="P20" s="1"/>
      <c r="Q20" s="1"/>
      <c r="AE20" s="1"/>
      <c r="AF20" s="1"/>
      <c r="AT20" s="1"/>
      <c r="AU20" s="1"/>
      <c r="JA20" s="7"/>
      <c r="BCT20" s="7"/>
      <c r="BUC20" s="7"/>
      <c r="BUS20" s="7"/>
      <c r="CMB20" s="7"/>
      <c r="CRY20" s="7"/>
      <c r="DJX20" s="7"/>
      <c r="FDA20" s="7"/>
    </row>
    <row r="21" spans="16:850 1317:1917 2269:3028 3574:4057 4097:4231" ht="15" customHeight="1" x14ac:dyDescent="0.25">
      <c r="P21" s="1">
        <v>13</v>
      </c>
      <c r="Q21" s="1">
        <v>1</v>
      </c>
      <c r="R21" s="1" t="s">
        <v>0</v>
      </c>
      <c r="S21" s="1" t="s">
        <v>5</v>
      </c>
      <c r="T21" s="1"/>
      <c r="U21" s="1"/>
      <c r="V21" s="1"/>
      <c r="W21" s="26">
        <f>X21</f>
        <v>-2111</v>
      </c>
      <c r="X21" s="27">
        <f>H169</f>
        <v>-2111</v>
      </c>
      <c r="Y21" s="28">
        <f>BB157</f>
        <v>-1606</v>
      </c>
      <c r="Z21" s="29">
        <f>Y21-X21-15</f>
        <v>490</v>
      </c>
      <c r="AE21" s="1">
        <v>13</v>
      </c>
      <c r="AF21" s="1">
        <v>1</v>
      </c>
      <c r="AG21" s="2" t="s">
        <v>0</v>
      </c>
      <c r="AH21" s="2" t="s">
        <v>6</v>
      </c>
      <c r="AL21" s="26">
        <f>AM21</f>
        <v>-1606</v>
      </c>
      <c r="AM21" s="27">
        <f>BB157</f>
        <v>-1606</v>
      </c>
      <c r="AN21" s="28">
        <f>I141+14</f>
        <v>-1002</v>
      </c>
      <c r="AO21" s="29">
        <f>AN21-AM21-CQ197</f>
        <v>490</v>
      </c>
      <c r="AT21" s="1">
        <v>13</v>
      </c>
      <c r="AU21" s="1">
        <v>1</v>
      </c>
      <c r="AV21" s="2" t="s">
        <v>0</v>
      </c>
      <c r="AW21" s="2" t="s">
        <v>7</v>
      </c>
      <c r="BA21" s="26">
        <f>BB21</f>
        <v>-1002</v>
      </c>
      <c r="BB21" s="27">
        <f>AN21</f>
        <v>-1002</v>
      </c>
      <c r="BC21" s="30">
        <v>-445</v>
      </c>
      <c r="BD21" s="31" t="e">
        <f>BC21-BB21-#REF!</f>
        <v>#REF!</v>
      </c>
      <c r="BX21" s="1">
        <v>13</v>
      </c>
      <c r="BY21" s="2">
        <v>1</v>
      </c>
      <c r="BZ21" s="2" t="s">
        <v>0</v>
      </c>
      <c r="CA21" s="2" t="s">
        <v>10</v>
      </c>
      <c r="CE21" s="26">
        <f>BA89</f>
        <v>-445</v>
      </c>
      <c r="CF21" s="27">
        <f>BB89</f>
        <v>-396</v>
      </c>
      <c r="CG21" s="30">
        <f>BC89</f>
        <v>32</v>
      </c>
      <c r="DZ21" s="3"/>
      <c r="EA21" s="3"/>
      <c r="EB21" s="3"/>
      <c r="EC21" s="3"/>
      <c r="ED21" s="3"/>
      <c r="EE21" s="3"/>
      <c r="EF21" s="1"/>
      <c r="EG21" s="3"/>
      <c r="EH21" s="1"/>
      <c r="EI21" s="1"/>
      <c r="EL21" s="3"/>
      <c r="EM21" s="4"/>
      <c r="EN21" s="4"/>
      <c r="EO21" s="3"/>
      <c r="AFR21" s="7"/>
      <c r="AXQ21" s="7"/>
      <c r="BQH21" s="7"/>
      <c r="CIG21" s="7"/>
      <c r="COW21" s="7"/>
      <c r="DGV21" s="7"/>
      <c r="EXT21" s="7"/>
      <c r="FCT21" s="7"/>
      <c r="FDA21" s="7"/>
      <c r="FFS21" s="7"/>
    </row>
    <row r="22" spans="16:850 1317:1917 2269:3028 3574:4057 4097:4231" s="3" customFormat="1" ht="5.0999999999999996" customHeight="1" x14ac:dyDescent="0.25">
      <c r="P22" s="1"/>
      <c r="Q22" s="1"/>
      <c r="AE22" s="1"/>
      <c r="AF22" s="1"/>
      <c r="AT22" s="1"/>
      <c r="AU22" s="1"/>
      <c r="AFR22" s="7"/>
      <c r="AXQ22" s="7"/>
      <c r="BQH22" s="7"/>
      <c r="CIG22" s="7"/>
      <c r="COW22" s="7"/>
      <c r="DGV22" s="7"/>
      <c r="EXT22" s="7"/>
      <c r="FCT22" s="7"/>
      <c r="FDA22" s="7"/>
      <c r="FFS22" s="7"/>
    </row>
    <row r="23" spans="16:850 1317:1917 2269:3028 3574:4057 4097:4231" ht="15" customHeight="1" x14ac:dyDescent="0.25">
      <c r="P23" s="1"/>
      <c r="Q23" s="1"/>
      <c r="R23" s="1"/>
      <c r="S23" s="1"/>
      <c r="T23" s="1"/>
      <c r="U23" s="1"/>
      <c r="V23" s="1"/>
      <c r="W23" s="1"/>
      <c r="X23" s="1"/>
      <c r="AE23" s="1">
        <v>15</v>
      </c>
      <c r="AF23" s="1">
        <v>1</v>
      </c>
      <c r="AG23" s="1" t="s">
        <v>0</v>
      </c>
      <c r="AH23" s="1" t="s">
        <v>8</v>
      </c>
      <c r="AI23" s="1"/>
      <c r="AJ23" s="1"/>
      <c r="AK23" s="1"/>
      <c r="AL23" s="32">
        <f>AM23</f>
        <v>-1546</v>
      </c>
      <c r="AM23" s="33">
        <f>CT195</f>
        <v>-1546</v>
      </c>
      <c r="AN23" s="34">
        <f>CV169</f>
        <v>-1096</v>
      </c>
      <c r="AO23" s="31">
        <f>AN23-AM23</f>
        <v>450</v>
      </c>
      <c r="AT23" s="1">
        <v>15</v>
      </c>
      <c r="AU23" s="1">
        <v>1</v>
      </c>
      <c r="AV23" s="2" t="s">
        <v>0</v>
      </c>
      <c r="AW23" s="2" t="s">
        <v>9</v>
      </c>
      <c r="BA23" s="32">
        <v>-975</v>
      </c>
      <c r="BB23" s="33">
        <v>-975</v>
      </c>
      <c r="BC23" s="34">
        <v>-586</v>
      </c>
      <c r="BD23" s="31">
        <f>BC23-BB23+1</f>
        <v>390</v>
      </c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CTM23" s="7"/>
      <c r="DLL23" s="7"/>
      <c r="EZA23" s="7"/>
      <c r="FDA23" s="7"/>
      <c r="FEC23" s="7"/>
    </row>
    <row r="24" spans="16:850 1317:1917 2269:3028 3574:4057 4097:4231" ht="5.0999999999999996" customHeight="1" x14ac:dyDescent="0.25">
      <c r="P24" s="1"/>
      <c r="Q24" s="1"/>
      <c r="R24" s="1"/>
      <c r="S24" s="1"/>
      <c r="T24" s="1"/>
      <c r="U24" s="1"/>
      <c r="V24" s="1"/>
      <c r="W24" s="1"/>
      <c r="X24" s="1"/>
      <c r="AE24" s="1"/>
      <c r="AF24" s="1"/>
      <c r="AT24" s="1"/>
      <c r="AU24" s="1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GL24" s="7"/>
      <c r="FAO24" s="7"/>
      <c r="FDA24" s="7"/>
      <c r="FFS24" s="7"/>
    </row>
    <row r="25" spans="16:850 1317:1917 2269:3028 3574:4057 4097:4231" ht="15" customHeight="1" x14ac:dyDescent="0.25">
      <c r="P25" s="1">
        <v>17</v>
      </c>
      <c r="Q25" s="1">
        <v>1</v>
      </c>
      <c r="R25" s="2" t="s">
        <v>0</v>
      </c>
      <c r="S25" s="2" t="s">
        <v>11</v>
      </c>
      <c r="W25" s="26">
        <f>X25</f>
        <v>-606</v>
      </c>
      <c r="X25" s="27">
        <v>-606</v>
      </c>
      <c r="Y25" s="30">
        <v>-536</v>
      </c>
      <c r="Z25" s="2">
        <f>Y25-X25</f>
        <v>70</v>
      </c>
      <c r="AA25" s="2">
        <f>Z25-3</f>
        <v>67</v>
      </c>
      <c r="BI25" s="1">
        <v>13</v>
      </c>
      <c r="BJ25" s="1">
        <v>1</v>
      </c>
      <c r="BK25" s="1" t="s">
        <v>0</v>
      </c>
      <c r="BL25" s="1" t="s">
        <v>12</v>
      </c>
      <c r="BM25" s="1"/>
      <c r="BN25" s="1"/>
      <c r="BO25" s="1"/>
      <c r="BP25" s="1">
        <f>BQ25</f>
        <v>32</v>
      </c>
      <c r="BQ25" s="33">
        <v>32</v>
      </c>
      <c r="BR25" s="34">
        <v>2020</v>
      </c>
      <c r="BS25" s="3"/>
      <c r="BX25" s="1">
        <v>15</v>
      </c>
      <c r="BY25" s="1">
        <v>1</v>
      </c>
      <c r="BZ25" s="1" t="s">
        <v>0</v>
      </c>
      <c r="CA25" s="1" t="s">
        <v>13</v>
      </c>
      <c r="CE25" s="1">
        <f>CF25</f>
        <v>166</v>
      </c>
      <c r="CF25" s="33">
        <v>166</v>
      </c>
      <c r="CG25" s="34">
        <v>2020</v>
      </c>
      <c r="CH25" s="3"/>
      <c r="CM25" s="1">
        <v>17</v>
      </c>
      <c r="CN25" s="1">
        <v>1</v>
      </c>
      <c r="CO25" s="1" t="s">
        <v>0</v>
      </c>
      <c r="CP25" s="1" t="s">
        <v>14</v>
      </c>
      <c r="CT25" s="1">
        <f>CU25</f>
        <v>313</v>
      </c>
      <c r="CU25" s="33">
        <v>313</v>
      </c>
      <c r="CV25" s="34">
        <v>2020</v>
      </c>
      <c r="DB25" s="1">
        <v>19</v>
      </c>
      <c r="DC25" s="2">
        <v>1</v>
      </c>
      <c r="DD25" s="1" t="s">
        <v>0</v>
      </c>
      <c r="DE25" s="1" t="s">
        <v>15</v>
      </c>
      <c r="DI25" s="1">
        <f>DJ25</f>
        <v>756</v>
      </c>
      <c r="DJ25" s="33">
        <v>756</v>
      </c>
      <c r="DK25" s="34">
        <v>2020</v>
      </c>
      <c r="DL25" s="3"/>
      <c r="DQ25" s="1">
        <v>21</v>
      </c>
      <c r="DR25" s="1">
        <v>1</v>
      </c>
      <c r="DS25" s="1" t="s">
        <v>0</v>
      </c>
      <c r="DT25" s="1" t="s">
        <v>16</v>
      </c>
      <c r="DX25" s="1">
        <f>DY25</f>
        <v>1517</v>
      </c>
      <c r="DY25" s="35">
        <v>1517</v>
      </c>
      <c r="DZ25" s="34">
        <v>2020</v>
      </c>
      <c r="EF25" s="1">
        <v>23</v>
      </c>
      <c r="EG25" s="1">
        <v>1</v>
      </c>
      <c r="EH25" s="1" t="s">
        <v>0</v>
      </c>
      <c r="EI25" s="1" t="s">
        <v>17</v>
      </c>
      <c r="EM25" s="1">
        <f>EN25</f>
        <v>1789</v>
      </c>
      <c r="EN25" s="35">
        <v>1789</v>
      </c>
      <c r="EO25" s="34">
        <v>2020</v>
      </c>
      <c r="EP25" s="3"/>
      <c r="EU25" s="1">
        <v>25</v>
      </c>
      <c r="EV25" s="1">
        <v>1</v>
      </c>
      <c r="EW25" s="1" t="s">
        <v>0</v>
      </c>
      <c r="EX25" s="1" t="s">
        <v>18</v>
      </c>
      <c r="FB25" s="1">
        <f>FC25</f>
        <v>1945</v>
      </c>
      <c r="FC25" s="35">
        <v>1945</v>
      </c>
      <c r="FD25" s="34">
        <v>2020</v>
      </c>
      <c r="FDA25" s="7"/>
    </row>
    <row r="26" spans="16:850 1317:1917 2269:3028 3574:4057 4097:4231" ht="5.0999999999999996" customHeight="1" x14ac:dyDescent="0.25">
      <c r="P26" s="1"/>
      <c r="Q26" s="1"/>
      <c r="R26" s="1"/>
      <c r="S26" s="1"/>
      <c r="T26" s="1"/>
      <c r="U26" s="1"/>
      <c r="V26" s="1"/>
      <c r="W26" s="1"/>
      <c r="X26" s="1"/>
      <c r="AE26" s="1"/>
      <c r="AF26" s="1"/>
      <c r="AT26" s="1"/>
      <c r="AU26" s="1"/>
      <c r="BI26" s="1"/>
      <c r="BJ26" s="1"/>
      <c r="DB26" s="1"/>
      <c r="DC26" s="1"/>
      <c r="DQ26" s="1"/>
      <c r="DR26" s="1"/>
      <c r="DZ26" s="3"/>
      <c r="EA26" s="3"/>
      <c r="EB26" s="3"/>
      <c r="EC26" s="3"/>
      <c r="ED26" s="3"/>
      <c r="EE26" s="3"/>
      <c r="EF26" s="1"/>
      <c r="EG26" s="1"/>
      <c r="EH26" s="3"/>
      <c r="EI26" s="3"/>
      <c r="EJ26" s="3"/>
      <c r="EK26" s="3"/>
      <c r="EL26" s="3"/>
      <c r="EM26" s="3"/>
      <c r="EN26" s="3"/>
      <c r="EO26" s="3"/>
      <c r="FDA26" s="7"/>
    </row>
    <row r="27" spans="16:850 1317:1917 2269:3028 3574:4057 4097:4231" ht="15" customHeight="1" x14ac:dyDescent="0.25">
      <c r="P27" s="1"/>
      <c r="Q27" s="1"/>
      <c r="R27" s="1"/>
      <c r="S27" s="1"/>
      <c r="T27" s="1"/>
      <c r="U27" s="1"/>
      <c r="V27" s="1"/>
      <c r="W27" s="1"/>
      <c r="X27" s="1"/>
      <c r="AE27" s="1"/>
      <c r="AF27" s="1"/>
      <c r="AT27" s="1"/>
      <c r="AU27" s="1"/>
      <c r="BI27" s="1"/>
      <c r="BJ27" s="1"/>
      <c r="EF27" s="1"/>
      <c r="EG27" s="1"/>
      <c r="EU27" s="1"/>
      <c r="EV27" s="1"/>
      <c r="FC27" s="2"/>
      <c r="FJ27" s="1"/>
      <c r="FK27" s="1"/>
      <c r="FDA27" s="7"/>
    </row>
    <row r="28" spans="16:850 1317:1917 2269:3028 3574:4057 4097:4231" ht="5.0999999999999996" customHeight="1" x14ac:dyDescent="0.25">
      <c r="P28" s="1"/>
      <c r="Q28" s="1"/>
      <c r="R28" s="1"/>
      <c r="S28" s="1"/>
      <c r="T28" s="1"/>
      <c r="U28" s="1"/>
      <c r="V28" s="1"/>
      <c r="W28" s="1"/>
      <c r="X28" s="1"/>
      <c r="AE28" s="1"/>
      <c r="AF28" s="1"/>
      <c r="AT28" s="1"/>
      <c r="AU28" s="1"/>
      <c r="BI28" s="1"/>
      <c r="BJ28" s="1"/>
      <c r="FC28" s="2"/>
      <c r="FJ28" s="2"/>
      <c r="FK28" s="2"/>
      <c r="FDA28" s="7"/>
    </row>
    <row r="29" spans="16:850 1317:1917 2269:3028 3574:4057 4097:4231" ht="15" customHeight="1" x14ac:dyDescent="0.25">
      <c r="P29" s="1">
        <v>19</v>
      </c>
      <c r="Q29" s="1">
        <v>1</v>
      </c>
      <c r="R29" s="4" t="s">
        <v>296</v>
      </c>
      <c r="S29" s="1" t="s">
        <v>19</v>
      </c>
      <c r="T29" s="1"/>
      <c r="U29" s="1"/>
      <c r="V29" s="1"/>
      <c r="W29" s="36">
        <f>X29</f>
        <v>-4119</v>
      </c>
      <c r="X29" s="37">
        <v>-4119</v>
      </c>
      <c r="Y29" s="38">
        <f>X29</f>
        <v>-4119</v>
      </c>
      <c r="Z29" s="12"/>
      <c r="AA29" s="12"/>
      <c r="AB29" s="12"/>
      <c r="AC29" s="12"/>
      <c r="AD29" s="12"/>
      <c r="AE29" s="1">
        <v>19</v>
      </c>
      <c r="AF29" s="1">
        <v>1</v>
      </c>
      <c r="AG29" s="2" t="s">
        <v>296</v>
      </c>
      <c r="AH29" s="2" t="s">
        <v>20</v>
      </c>
      <c r="AL29" s="36">
        <f>AM29</f>
        <v>-2463</v>
      </c>
      <c r="AM29" s="37">
        <f>H189+600</f>
        <v>-2463</v>
      </c>
      <c r="AN29" s="38">
        <f>AM29</f>
        <v>-2463</v>
      </c>
      <c r="AO29" s="12"/>
      <c r="AP29" s="12"/>
      <c r="AQ29" s="12"/>
      <c r="AR29" s="12"/>
      <c r="AS29" s="12"/>
      <c r="AT29" s="1">
        <v>19</v>
      </c>
      <c r="AU29" s="1">
        <v>1</v>
      </c>
      <c r="AV29" s="2" t="s">
        <v>296</v>
      </c>
      <c r="AW29" s="2" t="s">
        <v>21</v>
      </c>
      <c r="BA29" s="39">
        <f>BB29</f>
        <v>-2036</v>
      </c>
      <c r="BB29" s="39">
        <f>H169+75</f>
        <v>-2036</v>
      </c>
      <c r="BC29" s="40">
        <f>BB29</f>
        <v>-2036</v>
      </c>
      <c r="BD29" s="31">
        <f>BB29-AM29</f>
        <v>427</v>
      </c>
      <c r="BI29" s="1">
        <v>19</v>
      </c>
      <c r="BJ29" s="1">
        <v>1</v>
      </c>
      <c r="BK29" s="2" t="s">
        <v>296</v>
      </c>
      <c r="BL29" s="2" t="s">
        <v>22</v>
      </c>
      <c r="BP29" s="41">
        <f>BQ29</f>
        <v>-1606</v>
      </c>
      <c r="BQ29" s="39">
        <f>BB157</f>
        <v>-1606</v>
      </c>
      <c r="BR29" s="40">
        <f>BP29</f>
        <v>-1606</v>
      </c>
      <c r="BS29" s="31">
        <f>BQ29-BB29</f>
        <v>430</v>
      </c>
      <c r="BT29" s="42">
        <f>BR29-J43</f>
        <v>-986</v>
      </c>
      <c r="BV29" s="12"/>
      <c r="BW29" s="12"/>
      <c r="BX29" s="1">
        <v>15</v>
      </c>
      <c r="BY29" s="2">
        <v>1</v>
      </c>
      <c r="BZ29" s="1" t="s">
        <v>296</v>
      </c>
      <c r="CA29" s="2" t="s">
        <v>23</v>
      </c>
      <c r="CE29" s="41">
        <f>CF29</f>
        <v>-2</v>
      </c>
      <c r="CF29" s="43">
        <v>-2</v>
      </c>
      <c r="CG29" s="44">
        <f>CF29</f>
        <v>-2</v>
      </c>
      <c r="CH29" s="42"/>
      <c r="CI29" s="42"/>
      <c r="CJ29" s="42"/>
      <c r="DN29" s="42"/>
      <c r="EF29" s="1">
        <v>21</v>
      </c>
      <c r="EG29" s="2">
        <v>1</v>
      </c>
      <c r="EH29" s="2" t="s">
        <v>296</v>
      </c>
      <c r="EI29" s="98" t="s">
        <v>281</v>
      </c>
      <c r="EM29" s="41">
        <f>EN29</f>
        <v>1492</v>
      </c>
      <c r="EN29" s="43">
        <v>1492</v>
      </c>
      <c r="EO29" s="44">
        <f>EN29</f>
        <v>1492</v>
      </c>
      <c r="ES29" s="1"/>
      <c r="EU29" s="1">
        <v>29</v>
      </c>
      <c r="EV29" s="2">
        <v>1</v>
      </c>
      <c r="EW29" s="2" t="s">
        <v>296</v>
      </c>
      <c r="EX29" s="98" t="s">
        <v>27</v>
      </c>
      <c r="FB29" s="41">
        <f>FC29</f>
        <v>1789</v>
      </c>
      <c r="FC29" s="43">
        <v>1789</v>
      </c>
      <c r="FD29" s="44">
        <v>1789</v>
      </c>
      <c r="GO29" s="56" t="s">
        <v>317</v>
      </c>
      <c r="GP29" s="56"/>
      <c r="GQ29" s="56"/>
      <c r="GR29" s="56" t="s">
        <v>318</v>
      </c>
      <c r="GS29" s="56" t="s">
        <v>319</v>
      </c>
      <c r="GT29" s="56" t="s">
        <v>320</v>
      </c>
      <c r="FDA29" s="7"/>
    </row>
    <row r="30" spans="16:850 1317:1917 2269:3028 3574:4057 4097:4231" ht="5.0999999999999996" customHeight="1" x14ac:dyDescent="0.25">
      <c r="P30" s="1"/>
      <c r="Q30" s="1"/>
      <c r="R30" s="3"/>
      <c r="S30" s="3"/>
      <c r="T30" s="3"/>
      <c r="U30" s="3"/>
      <c r="V30" s="3"/>
      <c r="W30" s="3"/>
      <c r="X30" s="3"/>
      <c r="Y30" s="3"/>
      <c r="Z30" s="12"/>
      <c r="AA30" s="12"/>
      <c r="AB30" s="12"/>
      <c r="AC30" s="12"/>
      <c r="AD30" s="12"/>
      <c r="AE30" s="1"/>
      <c r="AF30" s="1"/>
      <c r="AG30" s="3"/>
      <c r="AH30" s="3"/>
      <c r="AI30" s="3"/>
      <c r="AJ30" s="3"/>
      <c r="AK30" s="3"/>
      <c r="AL30" s="3"/>
      <c r="AM30" s="3"/>
      <c r="AN30" s="3"/>
      <c r="AO30" s="12"/>
      <c r="AP30" s="12"/>
      <c r="AQ30" s="12"/>
      <c r="AR30" s="12"/>
      <c r="AS30" s="12"/>
      <c r="AT30" s="1"/>
      <c r="AU30" s="1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1"/>
      <c r="BJ30" s="1"/>
      <c r="BK30" s="3"/>
      <c r="BL30" s="3"/>
      <c r="BM30" s="3"/>
      <c r="BN30" s="3"/>
      <c r="BO30" s="3"/>
      <c r="BP30" s="3"/>
      <c r="BQ30" s="3"/>
      <c r="BR30" s="3"/>
      <c r="BS30" s="12"/>
      <c r="BT30" s="12"/>
      <c r="BV30" s="12"/>
      <c r="BW30" s="12"/>
      <c r="CK30" s="3"/>
      <c r="CL30" s="3"/>
      <c r="CZ30" s="3"/>
      <c r="DA30" s="3"/>
      <c r="DN30" s="12"/>
      <c r="DO30" s="3"/>
      <c r="DP30" s="3"/>
      <c r="ES30" s="3"/>
      <c r="ET30" s="3"/>
      <c r="FC30" s="2"/>
      <c r="FDA30" s="7"/>
    </row>
    <row r="31" spans="16:850 1317:1917 2269:3028 3574:4057 4097:4231" ht="15" customHeight="1" x14ac:dyDescent="0.25">
      <c r="P31" s="3"/>
      <c r="Q31" s="3"/>
      <c r="R31" s="3"/>
      <c r="S31" s="3"/>
      <c r="T31" s="3"/>
      <c r="U31" s="3"/>
      <c r="V31" s="3"/>
      <c r="W31" s="16"/>
      <c r="X31" s="16"/>
      <c r="Y31" s="16"/>
      <c r="Z31" s="42"/>
      <c r="AA31" s="42"/>
      <c r="AB31" s="42"/>
      <c r="AC31" s="42"/>
      <c r="AD31" s="42"/>
      <c r="AJ31" s="3"/>
      <c r="AK31" s="3"/>
      <c r="AL31" s="3"/>
      <c r="AM31" s="3"/>
      <c r="AN31" s="3"/>
      <c r="AO31" s="42"/>
      <c r="AP31" s="42"/>
      <c r="AQ31" s="42"/>
      <c r="AR31" s="42"/>
      <c r="AS31" s="42"/>
      <c r="AT31" s="1">
        <v>19</v>
      </c>
      <c r="AU31" s="1">
        <v>1</v>
      </c>
      <c r="AV31" s="2" t="s">
        <v>296</v>
      </c>
      <c r="AW31" s="2" t="s">
        <v>29</v>
      </c>
      <c r="AZ31" s="3"/>
      <c r="BA31" s="39">
        <f>BB31</f>
        <v>-975</v>
      </c>
      <c r="BB31" s="39">
        <v>-975</v>
      </c>
      <c r="BC31" s="40">
        <f>BB31</f>
        <v>-975</v>
      </c>
      <c r="BD31" s="42"/>
      <c r="BE31" s="42"/>
      <c r="BF31" s="42"/>
      <c r="BI31" s="1">
        <v>19</v>
      </c>
      <c r="BJ31" s="1">
        <v>1</v>
      </c>
      <c r="BK31" s="2" t="s">
        <v>296</v>
      </c>
      <c r="BL31" s="2" t="s">
        <v>30</v>
      </c>
      <c r="BP31" s="36">
        <f>BQ31</f>
        <v>-586</v>
      </c>
      <c r="BQ31" s="37">
        <v>-586</v>
      </c>
      <c r="BR31" s="38">
        <f>BQ31</f>
        <v>-586</v>
      </c>
      <c r="BS31" s="12"/>
      <c r="BT31" s="42"/>
      <c r="BV31" s="42"/>
      <c r="BW31" s="42"/>
      <c r="BX31" s="1">
        <v>17</v>
      </c>
      <c r="BY31" s="2">
        <v>1</v>
      </c>
      <c r="BZ31" s="2" t="s">
        <v>296</v>
      </c>
      <c r="CA31" s="2" t="s">
        <v>26</v>
      </c>
      <c r="CE31" s="41">
        <f>CF31</f>
        <v>32</v>
      </c>
      <c r="CF31" s="43">
        <f>J81</f>
        <v>32</v>
      </c>
      <c r="CG31" s="44">
        <f>CE31</f>
        <v>32</v>
      </c>
      <c r="CH31" s="12"/>
      <c r="CI31" s="42"/>
      <c r="CJ31" s="42"/>
      <c r="DN31" s="42"/>
      <c r="EF31" s="1">
        <v>23</v>
      </c>
      <c r="EG31" s="2">
        <v>1</v>
      </c>
      <c r="EH31" s="2" t="s">
        <v>296</v>
      </c>
      <c r="EI31" s="98" t="s">
        <v>623</v>
      </c>
      <c r="EM31" s="41">
        <f>EN31</f>
        <v>1543</v>
      </c>
      <c r="EN31" s="43">
        <v>1543</v>
      </c>
      <c r="EO31" s="44">
        <f>EN31</f>
        <v>1543</v>
      </c>
      <c r="ES31" s="31"/>
      <c r="EU31" s="2">
        <f>EU29+2</f>
        <v>31</v>
      </c>
      <c r="EV31" s="2">
        <v>1</v>
      </c>
      <c r="EW31" s="2" t="s">
        <v>296</v>
      </c>
      <c r="EX31" s="98" t="s">
        <v>286</v>
      </c>
      <c r="FB31" s="41">
        <f>FC31</f>
        <v>1750</v>
      </c>
      <c r="FC31" s="43">
        <v>1750</v>
      </c>
      <c r="FD31" s="44">
        <v>1917</v>
      </c>
      <c r="FY31" s="1"/>
      <c r="FZ31" s="2"/>
      <c r="GA31" s="2"/>
      <c r="GB31" s="2"/>
      <c r="GC31" s="2"/>
      <c r="GD31" s="2"/>
      <c r="GE31" s="2"/>
      <c r="GF31" s="2"/>
      <c r="GG31" s="2"/>
      <c r="GH31" s="2"/>
      <c r="GN31" s="116">
        <v>1</v>
      </c>
      <c r="GO31" s="3" t="s">
        <v>566</v>
      </c>
      <c r="GR31" s="3">
        <v>0</v>
      </c>
      <c r="GS31" s="3">
        <v>305</v>
      </c>
      <c r="GT31" s="3">
        <v>600</v>
      </c>
      <c r="FDA31" s="7"/>
    </row>
    <row r="32" spans="16:850 1317:1917 2269:3028 3574:4057 4097:4231" ht="5.0999999999999996" customHeight="1" x14ac:dyDescent="0.25">
      <c r="P32" s="1"/>
      <c r="Q32" s="1"/>
      <c r="R32" s="3"/>
      <c r="S32" s="3"/>
      <c r="T32" s="3"/>
      <c r="U32" s="3"/>
      <c r="V32" s="3"/>
      <c r="W32" s="3"/>
      <c r="X32" s="3"/>
      <c r="Y32" s="3"/>
      <c r="Z32" s="12"/>
      <c r="AA32" s="12"/>
      <c r="AB32" s="12"/>
      <c r="AC32" s="12"/>
      <c r="AD32" s="12"/>
      <c r="AG32" s="3"/>
      <c r="AH32" s="3"/>
      <c r="AI32" s="3"/>
      <c r="AJ32" s="3"/>
      <c r="AK32" s="3"/>
      <c r="AL32" s="3"/>
      <c r="AM32" s="3"/>
      <c r="AN32" s="3"/>
      <c r="AO32" s="12"/>
      <c r="AP32" s="12"/>
      <c r="AQ32" s="12"/>
      <c r="AR32" s="12"/>
      <c r="AS32" s="12"/>
      <c r="AV32" s="3"/>
      <c r="AW32" s="3"/>
      <c r="AX32" s="3"/>
      <c r="AY32" s="3"/>
      <c r="AZ32" s="3"/>
      <c r="BA32" s="3"/>
      <c r="BB32" s="3"/>
      <c r="BC32" s="3"/>
      <c r="BD32" s="12"/>
      <c r="BE32" s="12"/>
      <c r="BF32" s="12"/>
      <c r="BG32" s="3"/>
      <c r="BH32" s="3"/>
      <c r="BK32" s="3"/>
      <c r="BL32" s="3"/>
      <c r="BM32" s="3"/>
      <c r="BN32" s="3"/>
      <c r="BO32" s="3"/>
      <c r="BP32" s="3"/>
      <c r="BQ32" s="3"/>
      <c r="BR32" s="3"/>
      <c r="BS32" s="12"/>
      <c r="BT32" s="12"/>
      <c r="BV32" s="12"/>
      <c r="BW32" s="12"/>
      <c r="BZ32" s="3"/>
      <c r="CA32" s="3"/>
      <c r="CB32" s="3"/>
      <c r="CC32" s="3"/>
      <c r="CD32" s="3"/>
      <c r="CE32" s="3"/>
      <c r="CF32" s="45"/>
      <c r="CG32" s="45"/>
      <c r="CH32" s="12"/>
      <c r="CI32" s="12"/>
      <c r="CJ32" s="12"/>
      <c r="CK32" s="3"/>
      <c r="CL32" s="3"/>
      <c r="CZ32" s="3"/>
      <c r="DA32" s="3"/>
      <c r="DN32" s="12"/>
      <c r="DO32" s="3"/>
      <c r="DP32" s="3"/>
      <c r="ES32" s="29"/>
      <c r="ET32" s="3"/>
      <c r="FC32" s="2"/>
      <c r="FK32" s="2"/>
      <c r="FL32" s="2"/>
      <c r="FM32" s="2"/>
      <c r="FN32" s="2"/>
      <c r="FO32" s="2"/>
      <c r="FP32" s="2"/>
      <c r="FQ32" s="2"/>
      <c r="FR32" s="2"/>
      <c r="FS32" s="2"/>
      <c r="FDA32" s="7"/>
    </row>
    <row r="33" spans="1:202 4161:4161" ht="15" customHeight="1" x14ac:dyDescent="0.25">
      <c r="P33" s="1"/>
      <c r="Q33" s="1"/>
      <c r="R33" s="1"/>
      <c r="S33" s="1"/>
      <c r="T33" s="1"/>
      <c r="U33" s="1"/>
      <c r="V33" s="1"/>
      <c r="W33" s="1"/>
      <c r="X33" s="1"/>
      <c r="Z33" s="42"/>
      <c r="AA33" s="42"/>
      <c r="AB33" s="42"/>
      <c r="AC33" s="42"/>
      <c r="AD33" s="42"/>
      <c r="AT33" s="1">
        <v>19</v>
      </c>
      <c r="AU33" s="1">
        <v>1</v>
      </c>
      <c r="AV33" s="2" t="s">
        <v>296</v>
      </c>
      <c r="AW33" s="2" t="s">
        <v>292</v>
      </c>
      <c r="AZ33" s="3"/>
      <c r="BA33" s="39">
        <f>BB33</f>
        <v>-722</v>
      </c>
      <c r="BB33" s="39">
        <v>-722</v>
      </c>
      <c r="BC33" s="40">
        <f>BB33</f>
        <v>-722</v>
      </c>
      <c r="BI33" s="1">
        <v>19</v>
      </c>
      <c r="BJ33" s="2">
        <v>1</v>
      </c>
      <c r="BK33" s="2" t="s">
        <v>296</v>
      </c>
      <c r="BL33" s="2" t="s">
        <v>278</v>
      </c>
      <c r="BP33" s="41">
        <f>BQ33</f>
        <v>313</v>
      </c>
      <c r="BQ33" s="43">
        <v>313</v>
      </c>
      <c r="BR33" s="44">
        <f>BQ33</f>
        <v>313</v>
      </c>
      <c r="BS33" s="42"/>
      <c r="BT33" s="42"/>
      <c r="BX33" s="1">
        <v>19</v>
      </c>
      <c r="BY33" s="2">
        <v>1</v>
      </c>
      <c r="BZ33" s="2" t="s">
        <v>296</v>
      </c>
      <c r="CA33" s="2" t="s">
        <v>30</v>
      </c>
      <c r="CE33" s="41">
        <f>CF33</f>
        <v>70</v>
      </c>
      <c r="CF33" s="43">
        <v>70</v>
      </c>
      <c r="CG33" s="44">
        <f>CF33</f>
        <v>70</v>
      </c>
      <c r="CH33" s="12"/>
      <c r="CI33" s="42"/>
      <c r="CJ33" s="42"/>
      <c r="DN33" s="42"/>
      <c r="DO33" s="31">
        <f>BS33-BS31</f>
        <v>0</v>
      </c>
      <c r="ES33" s="31"/>
      <c r="EU33" s="2">
        <f>EU31+2</f>
        <v>33</v>
      </c>
      <c r="EV33" s="1">
        <v>1</v>
      </c>
      <c r="EW33" s="2" t="s">
        <v>296</v>
      </c>
      <c r="EX33" s="98" t="s">
        <v>28</v>
      </c>
      <c r="FB33" s="41">
        <f>FC33</f>
        <v>1914</v>
      </c>
      <c r="FC33" s="43">
        <v>1914</v>
      </c>
      <c r="FD33" s="44">
        <v>1918</v>
      </c>
      <c r="GF33" s="2"/>
      <c r="GG33" s="2"/>
      <c r="GN33" s="116">
        <v>2</v>
      </c>
      <c r="GO33" s="3" t="s">
        <v>366</v>
      </c>
      <c r="GR33" s="3">
        <v>0</v>
      </c>
      <c r="GS33" s="3">
        <v>305</v>
      </c>
      <c r="GT33" s="3">
        <v>860</v>
      </c>
      <c r="FDA33" s="7"/>
    </row>
    <row r="34" spans="1:202 4161:4161" ht="5.0999999999999996" customHeight="1" x14ac:dyDescent="0.25">
      <c r="P34" s="1"/>
      <c r="Q34" s="1"/>
      <c r="R34" s="1"/>
      <c r="S34" s="1"/>
      <c r="T34" s="1"/>
      <c r="U34" s="1"/>
      <c r="V34" s="1"/>
      <c r="W34" s="1"/>
      <c r="X34" s="1"/>
      <c r="AO34" s="1"/>
      <c r="AZ34" s="3"/>
      <c r="BA34" s="3"/>
      <c r="BB34" s="3"/>
      <c r="BC34" s="3"/>
      <c r="BD34" s="42"/>
      <c r="BE34" s="42"/>
      <c r="BF34" s="42"/>
      <c r="EV34" s="3"/>
      <c r="EW34" s="3"/>
      <c r="EX34" s="3"/>
      <c r="EY34" s="3"/>
      <c r="EZ34" s="3"/>
      <c r="FA34" s="3"/>
      <c r="FB34" s="3"/>
      <c r="FK34" s="2"/>
      <c r="FL34" s="2"/>
      <c r="FM34" s="2"/>
      <c r="FN34" s="2"/>
      <c r="FO34" s="2"/>
      <c r="FP34" s="2"/>
      <c r="FQ34" s="2"/>
      <c r="FR34" s="2"/>
      <c r="FS34" s="2"/>
      <c r="GN34" s="116"/>
      <c r="FDA34" s="7"/>
    </row>
    <row r="35" spans="1:202 4161:4161" ht="15" customHeight="1" x14ac:dyDescent="0.25">
      <c r="P35" s="1"/>
      <c r="Q35" s="1"/>
      <c r="R35" s="1"/>
      <c r="S35" s="1"/>
      <c r="T35" s="1"/>
      <c r="U35" s="1"/>
      <c r="V35" s="1"/>
      <c r="W35" s="1"/>
      <c r="EF35" s="1">
        <v>27</v>
      </c>
      <c r="EG35" s="1">
        <v>1</v>
      </c>
      <c r="EH35" s="2" t="s">
        <v>296</v>
      </c>
      <c r="EI35" s="98" t="s">
        <v>25</v>
      </c>
      <c r="EM35" s="41">
        <f>EN35</f>
        <v>1618</v>
      </c>
      <c r="EN35" s="43">
        <v>1618</v>
      </c>
      <c r="EO35" s="44">
        <v>1648</v>
      </c>
      <c r="ES35" s="31"/>
      <c r="EU35" s="2">
        <f>EU33+2</f>
        <v>35</v>
      </c>
      <c r="EV35" s="2">
        <v>1</v>
      </c>
      <c r="EW35" s="2" t="s">
        <v>296</v>
      </c>
      <c r="EX35" s="98" t="s">
        <v>31</v>
      </c>
      <c r="FB35" s="41">
        <f>FC35</f>
        <v>1917</v>
      </c>
      <c r="FC35" s="43">
        <v>1917</v>
      </c>
      <c r="FD35" s="44">
        <v>1917</v>
      </c>
      <c r="GN35" s="116">
        <v>3</v>
      </c>
      <c r="GO35" s="3" t="s">
        <v>564</v>
      </c>
      <c r="GR35" s="3">
        <v>110</v>
      </c>
      <c r="GS35" s="3">
        <v>855</v>
      </c>
      <c r="GT35" s="3">
        <v>1160</v>
      </c>
      <c r="FDA35" s="7"/>
    </row>
    <row r="36" spans="1:202 4161:4161" ht="5.0999999999999996" customHeight="1" x14ac:dyDescent="0.25">
      <c r="P36" s="1"/>
      <c r="Q36" s="1"/>
      <c r="R36" s="1"/>
      <c r="S36" s="1"/>
      <c r="T36" s="1"/>
      <c r="U36" s="1"/>
      <c r="V36" s="1"/>
      <c r="W36" s="1"/>
      <c r="EV36" s="3"/>
      <c r="EW36" s="3"/>
      <c r="EX36" s="3"/>
      <c r="EY36" s="3"/>
      <c r="EZ36" s="3"/>
      <c r="FA36" s="3"/>
      <c r="FB36" s="3"/>
      <c r="GN36" s="116"/>
      <c r="FDA36" s="7"/>
    </row>
    <row r="37" spans="1:202 4161:4161" ht="15" customHeight="1" x14ac:dyDescent="0.25">
      <c r="R37" s="3"/>
      <c r="S37" s="3"/>
      <c r="EU37" s="2">
        <f>EU35+2</f>
        <v>37</v>
      </c>
      <c r="EV37" s="1">
        <v>1</v>
      </c>
      <c r="EW37" s="2" t="s">
        <v>296</v>
      </c>
      <c r="EX37" s="98" t="s">
        <v>32</v>
      </c>
      <c r="FB37" s="41">
        <f>FC37</f>
        <v>1933</v>
      </c>
      <c r="FC37" s="43">
        <v>1933</v>
      </c>
      <c r="FD37" s="44">
        <v>1945</v>
      </c>
      <c r="GN37" s="116">
        <v>4</v>
      </c>
      <c r="GO37" s="3" t="s">
        <v>315</v>
      </c>
      <c r="GR37" s="3">
        <v>1825</v>
      </c>
      <c r="GS37" s="3">
        <v>3445</v>
      </c>
      <c r="GT37" s="3">
        <v>120</v>
      </c>
      <c r="FDA37" s="7"/>
    </row>
    <row r="38" spans="1:202 4161:4161" ht="5.0999999999999996" customHeight="1" x14ac:dyDescent="0.25">
      <c r="R38" s="3"/>
      <c r="S38" s="3"/>
      <c r="GN38" s="116"/>
      <c r="FDA38" s="7"/>
    </row>
    <row r="39" spans="1:202 4161:4161" ht="15" customHeight="1" x14ac:dyDescent="0.25">
      <c r="R39" s="3"/>
      <c r="S39" s="3"/>
      <c r="EU39" s="1">
        <v>43</v>
      </c>
      <c r="EV39" s="2">
        <v>1</v>
      </c>
      <c r="EW39" s="2" t="s">
        <v>296</v>
      </c>
      <c r="EX39" s="98" t="s">
        <v>526</v>
      </c>
      <c r="FB39" s="41">
        <f>FC39</f>
        <v>1789</v>
      </c>
      <c r="FC39" s="43">
        <v>1789</v>
      </c>
      <c r="FD39" s="44">
        <v>2020</v>
      </c>
      <c r="GF39" s="100"/>
      <c r="GN39" s="116">
        <v>5</v>
      </c>
      <c r="GO39" s="3" t="s">
        <v>565</v>
      </c>
      <c r="GR39" s="3">
        <v>1930</v>
      </c>
      <c r="GS39" s="3">
        <v>3225</v>
      </c>
      <c r="GT39" s="3">
        <v>200</v>
      </c>
      <c r="FDA39" s="7"/>
    </row>
    <row r="40" spans="1:202 4161:4161" ht="5.0999999999999996" customHeight="1" x14ac:dyDescent="0.25">
      <c r="R40" s="3"/>
      <c r="S40" s="3"/>
      <c r="FK40" s="1"/>
      <c r="GN40" s="116"/>
      <c r="FDA40" s="7"/>
    </row>
    <row r="41" spans="1:202 4161:4161" ht="15" customHeight="1" x14ac:dyDescent="0.25">
      <c r="A41" s="1">
        <v>353</v>
      </c>
      <c r="B41" s="1">
        <v>1</v>
      </c>
      <c r="C41" s="1" t="s">
        <v>0</v>
      </c>
      <c r="D41" s="57" t="s">
        <v>553</v>
      </c>
      <c r="H41" s="1">
        <v>-690</v>
      </c>
      <c r="I41" s="2">
        <f>H41+30</f>
        <v>-660</v>
      </c>
      <c r="J41" s="2">
        <f>I41+40</f>
        <v>-620</v>
      </c>
      <c r="P41" s="1">
        <v>27</v>
      </c>
      <c r="Q41" s="1">
        <v>1</v>
      </c>
      <c r="R41" s="3" t="s">
        <v>296</v>
      </c>
      <c r="S41" s="97" t="s">
        <v>555</v>
      </c>
      <c r="T41" s="1"/>
      <c r="U41" s="1"/>
      <c r="V41" s="1"/>
      <c r="W41" s="169">
        <v>-2707</v>
      </c>
      <c r="X41" s="169">
        <v>-2707</v>
      </c>
      <c r="Y41" s="170">
        <v>-2216</v>
      </c>
      <c r="AE41" s="2">
        <v>35</v>
      </c>
      <c r="AF41" s="1">
        <v>1</v>
      </c>
      <c r="AG41" s="1" t="s">
        <v>296</v>
      </c>
      <c r="AH41" s="99" t="s">
        <v>39</v>
      </c>
      <c r="AI41" s="1"/>
      <c r="AJ41" s="1"/>
      <c r="AK41" s="1"/>
      <c r="AL41" s="46">
        <v>-911</v>
      </c>
      <c r="AM41" s="46">
        <v>-911</v>
      </c>
      <c r="AN41" s="47">
        <v>-605</v>
      </c>
      <c r="AT41" s="2">
        <v>51</v>
      </c>
      <c r="AU41" s="1">
        <v>1</v>
      </c>
      <c r="AV41" s="2" t="s">
        <v>296</v>
      </c>
      <c r="AW41" s="98" t="s">
        <v>42</v>
      </c>
      <c r="BA41" s="46">
        <v>-626</v>
      </c>
      <c r="BB41" s="46">
        <v>-626</v>
      </c>
      <c r="BC41" s="47">
        <v>-539</v>
      </c>
      <c r="BI41" s="2">
        <v>67</v>
      </c>
      <c r="BJ41" s="1">
        <v>1</v>
      </c>
      <c r="BK41" s="2" t="s">
        <v>296</v>
      </c>
      <c r="BL41" s="98" t="s">
        <v>523</v>
      </c>
      <c r="BP41" s="46">
        <f>BQ41</f>
        <v>-539</v>
      </c>
      <c r="BQ41" s="46">
        <f>BC41</f>
        <v>-539</v>
      </c>
      <c r="BR41" s="47">
        <v>-334</v>
      </c>
      <c r="BX41" s="2">
        <v>71</v>
      </c>
      <c r="BY41" s="1">
        <v>1</v>
      </c>
      <c r="BZ41" s="2" t="s">
        <v>296</v>
      </c>
      <c r="CA41" s="98" t="s">
        <v>52</v>
      </c>
      <c r="CE41" s="46">
        <f>CF41</f>
        <v>-334</v>
      </c>
      <c r="CF41" s="46">
        <v>-334</v>
      </c>
      <c r="CG41" s="47">
        <v>-323</v>
      </c>
      <c r="CM41" s="1">
        <v>99</v>
      </c>
      <c r="CN41" s="2">
        <v>1</v>
      </c>
      <c r="CO41" s="2" t="s">
        <v>296</v>
      </c>
      <c r="CP41" s="98" t="s">
        <v>101</v>
      </c>
      <c r="CS41" s="2">
        <f>CV41-CT41</f>
        <v>80</v>
      </c>
      <c r="CT41" s="65">
        <v>-563</v>
      </c>
      <c r="CU41" s="66">
        <v>-528</v>
      </c>
      <c r="CV41" s="67">
        <v>-483</v>
      </c>
      <c r="DB41" s="1">
        <v>73</v>
      </c>
      <c r="DC41" s="1">
        <v>1</v>
      </c>
      <c r="DD41" s="2" t="s">
        <v>296</v>
      </c>
      <c r="DE41" s="98" t="s">
        <v>60</v>
      </c>
      <c r="DI41" s="46">
        <f>DJ41</f>
        <v>-31</v>
      </c>
      <c r="DJ41" s="46">
        <f>DJ45</f>
        <v>-31</v>
      </c>
      <c r="DK41" s="47">
        <v>395</v>
      </c>
      <c r="DQ41" s="1">
        <v>81</v>
      </c>
      <c r="DR41" s="1">
        <v>1</v>
      </c>
      <c r="DS41" s="2" t="s">
        <v>296</v>
      </c>
      <c r="DT41" s="98" t="s">
        <v>522</v>
      </c>
      <c r="DX41" s="46">
        <f>DY41</f>
        <v>395</v>
      </c>
      <c r="DY41" s="46">
        <f>DK41</f>
        <v>395</v>
      </c>
      <c r="DZ41" s="47">
        <v>1453</v>
      </c>
      <c r="EA41" s="3"/>
      <c r="EC41" s="3"/>
      <c r="EF41" s="2">
        <v>49</v>
      </c>
      <c r="EG41" s="2">
        <v>1</v>
      </c>
      <c r="EH41" s="2" t="s">
        <v>296</v>
      </c>
      <c r="EI41" s="98" t="s">
        <v>77</v>
      </c>
      <c r="EM41" s="130">
        <v>571</v>
      </c>
      <c r="EN41" s="52">
        <v>610</v>
      </c>
      <c r="EO41" s="53">
        <v>632</v>
      </c>
      <c r="EU41" s="2">
        <f>EU39+2</f>
        <v>45</v>
      </c>
      <c r="EV41" s="2">
        <v>1</v>
      </c>
      <c r="EW41" s="2" t="s">
        <v>296</v>
      </c>
      <c r="EX41" s="98" t="s">
        <v>416</v>
      </c>
      <c r="FB41" s="41">
        <f>FC41</f>
        <v>1968</v>
      </c>
      <c r="FC41" s="43">
        <v>1968</v>
      </c>
      <c r="FD41" s="44">
        <v>2020</v>
      </c>
      <c r="GN41" s="116">
        <v>6</v>
      </c>
      <c r="GO41" s="3" t="s">
        <v>625</v>
      </c>
      <c r="GR41" s="3">
        <v>2000</v>
      </c>
      <c r="GS41" s="3">
        <v>500</v>
      </c>
      <c r="GT41" s="3">
        <v>200</v>
      </c>
      <c r="FDA41" s="7"/>
    </row>
    <row r="42" spans="1:202 4161:4161" ht="5.0999999999999996" customHeight="1" x14ac:dyDescent="0.25">
      <c r="P42" s="1"/>
      <c r="Q42" s="1"/>
      <c r="R42" s="3"/>
      <c r="S42" s="3"/>
      <c r="T42" s="1"/>
      <c r="U42" s="1"/>
      <c r="V42" s="1"/>
      <c r="W42" s="48"/>
      <c r="X42" s="48"/>
      <c r="Y42" s="49"/>
      <c r="BY42" s="1"/>
      <c r="CE42" s="49"/>
      <c r="CF42" s="49"/>
      <c r="CG42" s="49"/>
      <c r="DJ42" s="3"/>
      <c r="DK42" s="3"/>
      <c r="DQ42" s="1"/>
      <c r="DR42" s="1"/>
      <c r="DX42" s="49"/>
      <c r="DY42" s="49"/>
      <c r="DZ42" s="16"/>
      <c r="EA42" s="3"/>
      <c r="EC42" s="3"/>
      <c r="GN42" s="116"/>
      <c r="FDA42" s="7"/>
    </row>
    <row r="43" spans="1:202 4161:4161" ht="15" customHeight="1" x14ac:dyDescent="0.25">
      <c r="A43" s="1">
        <f>A41+2</f>
        <v>355</v>
      </c>
      <c r="B43" s="1">
        <v>1</v>
      </c>
      <c r="C43" s="1" t="s">
        <v>296</v>
      </c>
      <c r="D43" s="1" t="s">
        <v>556</v>
      </c>
      <c r="H43" s="135">
        <f>H41</f>
        <v>-690</v>
      </c>
      <c r="I43" s="136">
        <f>I41</f>
        <v>-660</v>
      </c>
      <c r="J43" s="44">
        <f>J41</f>
        <v>-620</v>
      </c>
      <c r="P43" s="1">
        <f>P41+2</f>
        <v>29</v>
      </c>
      <c r="Q43" s="1">
        <v>1</v>
      </c>
      <c r="R43" s="3" t="s">
        <v>296</v>
      </c>
      <c r="S43" s="97" t="s">
        <v>33</v>
      </c>
      <c r="W43" s="46">
        <v>-2137</v>
      </c>
      <c r="X43" s="46">
        <v>-2137</v>
      </c>
      <c r="Y43" s="47">
        <v>-1781</v>
      </c>
      <c r="AE43" s="2">
        <f>AE41+2</f>
        <v>37</v>
      </c>
      <c r="AF43" s="1">
        <v>1</v>
      </c>
      <c r="AG43" s="2" t="s">
        <v>296</v>
      </c>
      <c r="AH43" s="98" t="s">
        <v>35</v>
      </c>
      <c r="AL43" s="50">
        <v>-883</v>
      </c>
      <c r="AM43" s="46">
        <v>-883</v>
      </c>
      <c r="AN43" s="47">
        <v>-859</v>
      </c>
      <c r="AT43" s="2">
        <f>AT41+2</f>
        <v>53</v>
      </c>
      <c r="AU43" s="2">
        <v>1</v>
      </c>
      <c r="AV43" s="2" t="s">
        <v>296</v>
      </c>
      <c r="AW43" s="98" t="s">
        <v>37</v>
      </c>
      <c r="BA43" s="50">
        <v>-640</v>
      </c>
      <c r="BB43" s="46">
        <v>-605</v>
      </c>
      <c r="BC43" s="47">
        <v>-562</v>
      </c>
      <c r="BI43" s="2">
        <f>BI41+2</f>
        <v>69</v>
      </c>
      <c r="BJ43" s="1">
        <v>1</v>
      </c>
      <c r="BK43" s="2" t="s">
        <v>296</v>
      </c>
      <c r="BL43" s="98" t="s">
        <v>367</v>
      </c>
      <c r="BP43" s="50">
        <v>-590</v>
      </c>
      <c r="BQ43" s="46">
        <v>-559</v>
      </c>
      <c r="BR43" s="47">
        <v>-530</v>
      </c>
      <c r="BX43" s="2">
        <f>BX41+2</f>
        <v>73</v>
      </c>
      <c r="BY43" s="1">
        <v>1</v>
      </c>
      <c r="BZ43" s="2" t="s">
        <v>296</v>
      </c>
      <c r="CA43" s="98" t="s">
        <v>57</v>
      </c>
      <c r="CE43" s="46">
        <f>CF43</f>
        <v>-323</v>
      </c>
      <c r="CF43" s="46">
        <v>-323</v>
      </c>
      <c r="CG43" s="47">
        <v>-200</v>
      </c>
      <c r="CM43" s="1">
        <v>101</v>
      </c>
      <c r="CN43" s="2">
        <v>1</v>
      </c>
      <c r="CO43" s="2" t="s">
        <v>296</v>
      </c>
      <c r="CP43" s="98" t="s">
        <v>107</v>
      </c>
      <c r="CS43" s="2">
        <f>CV43-CT43</f>
        <v>72</v>
      </c>
      <c r="CT43" s="65">
        <v>-551</v>
      </c>
      <c r="CU43" s="66">
        <v>-532</v>
      </c>
      <c r="CV43" s="67">
        <v>-479</v>
      </c>
      <c r="DJ43" s="3"/>
      <c r="DK43" s="3"/>
      <c r="DQ43" s="2">
        <f>DQ41+2</f>
        <v>83</v>
      </c>
      <c r="DR43" s="1">
        <v>1</v>
      </c>
      <c r="DS43" s="2" t="s">
        <v>296</v>
      </c>
      <c r="DT43" s="98" t="s">
        <v>68</v>
      </c>
      <c r="DX43" s="46">
        <f>DY43</f>
        <v>395</v>
      </c>
      <c r="DY43" s="46">
        <f>DK41</f>
        <v>395</v>
      </c>
      <c r="DZ43" s="47">
        <v>593</v>
      </c>
      <c r="EA43" s="3"/>
      <c r="EB43" s="3"/>
      <c r="EC43" s="3"/>
      <c r="EF43" s="2">
        <f>EF41+2</f>
        <v>51</v>
      </c>
      <c r="EG43" s="2">
        <v>1</v>
      </c>
      <c r="EH43" s="2" t="s">
        <v>296</v>
      </c>
      <c r="EI43" s="98" t="s">
        <v>81</v>
      </c>
      <c r="EM43" s="52">
        <v>632</v>
      </c>
      <c r="EN43" s="52">
        <v>632</v>
      </c>
      <c r="EO43" s="53">
        <v>732</v>
      </c>
      <c r="EU43" s="2">
        <f>EU41+2</f>
        <v>47</v>
      </c>
      <c r="EV43" s="2">
        <v>1</v>
      </c>
      <c r="EW43" s="2" t="s">
        <v>296</v>
      </c>
      <c r="EX43" s="98" t="s">
        <v>289</v>
      </c>
      <c r="FB43" s="41">
        <f>FC43</f>
        <v>1968</v>
      </c>
      <c r="FC43" s="43">
        <v>1968</v>
      </c>
      <c r="FD43" s="44">
        <v>2020</v>
      </c>
      <c r="GN43" s="116">
        <v>7</v>
      </c>
      <c r="GO43" s="3" t="s">
        <v>624</v>
      </c>
      <c r="GR43" s="3">
        <v>2600</v>
      </c>
      <c r="GS43" s="3">
        <v>800</v>
      </c>
      <c r="GT43" s="3">
        <v>170</v>
      </c>
      <c r="FDA43" s="7"/>
    </row>
    <row r="44" spans="1:202 4161:4161" ht="5.0999999999999996" customHeight="1" x14ac:dyDescent="0.25">
      <c r="P44" s="1"/>
      <c r="Q44" s="1"/>
      <c r="R44" s="3"/>
      <c r="S44" s="3"/>
      <c r="W44" s="49"/>
      <c r="X44" s="49"/>
      <c r="Y44" s="49"/>
      <c r="AF44" s="1"/>
      <c r="AL44" s="49"/>
      <c r="AM44" s="49"/>
      <c r="AN44" s="49"/>
      <c r="BA44" s="49"/>
      <c r="BB44" s="49"/>
      <c r="BC44" s="49"/>
      <c r="DJ44" s="3"/>
      <c r="DK44" s="3"/>
      <c r="DY44" s="3"/>
      <c r="DZ44" s="3"/>
      <c r="EA44" s="3"/>
      <c r="EB44" s="3"/>
      <c r="EC44" s="3"/>
      <c r="FDA44" s="7"/>
    </row>
    <row r="45" spans="1:202 4161:4161" ht="15" customHeight="1" x14ac:dyDescent="0.25">
      <c r="A45" s="1">
        <f>A43+2</f>
        <v>357</v>
      </c>
      <c r="B45" s="1">
        <v>1</v>
      </c>
      <c r="C45" s="1" t="s">
        <v>296</v>
      </c>
      <c r="D45" s="1" t="s">
        <v>545</v>
      </c>
      <c r="H45" s="137">
        <f>H43</f>
        <v>-690</v>
      </c>
      <c r="I45" s="138">
        <f>I43</f>
        <v>-660</v>
      </c>
      <c r="J45" s="139">
        <f>J43</f>
        <v>-620</v>
      </c>
      <c r="P45" s="1">
        <f>P43+2</f>
        <v>31</v>
      </c>
      <c r="Q45" s="1">
        <v>1</v>
      </c>
      <c r="R45" s="3" t="s">
        <v>296</v>
      </c>
      <c r="S45" s="97" t="s">
        <v>34</v>
      </c>
      <c r="W45" s="46">
        <v>-1550</v>
      </c>
      <c r="X45" s="46">
        <v>-1550</v>
      </c>
      <c r="Y45" s="47">
        <v>-1070</v>
      </c>
      <c r="AE45" s="2">
        <f>AE43+2</f>
        <v>39</v>
      </c>
      <c r="AF45" s="1">
        <v>1</v>
      </c>
      <c r="AG45" s="2" t="s">
        <v>296</v>
      </c>
      <c r="AH45" s="131" t="s">
        <v>36</v>
      </c>
      <c r="AL45" s="50">
        <v>-858</v>
      </c>
      <c r="AM45" s="46">
        <v>-858</v>
      </c>
      <c r="AN45" s="47">
        <v>-824</v>
      </c>
      <c r="AT45" s="2">
        <f>AT43+2</f>
        <v>55</v>
      </c>
      <c r="AU45" s="2">
        <v>1</v>
      </c>
      <c r="AV45" s="2" t="s">
        <v>296</v>
      </c>
      <c r="AW45" s="98" t="s">
        <v>41</v>
      </c>
      <c r="BA45" s="50">
        <v>-562</v>
      </c>
      <c r="BB45" s="46">
        <v>-562</v>
      </c>
      <c r="BC45" s="47">
        <v>-560</v>
      </c>
      <c r="BI45" s="2">
        <f>BI43+2</f>
        <v>71</v>
      </c>
      <c r="BJ45" s="2">
        <v>1</v>
      </c>
      <c r="BK45" s="2" t="s">
        <v>296</v>
      </c>
      <c r="BL45" s="98" t="s">
        <v>524</v>
      </c>
      <c r="BP45" s="46">
        <v>-539</v>
      </c>
      <c r="BQ45" s="46">
        <v>-539</v>
      </c>
      <c r="BR45" s="47">
        <v>-536</v>
      </c>
      <c r="BX45" s="2">
        <f>BX43+2</f>
        <v>75</v>
      </c>
      <c r="BY45" s="1">
        <v>1</v>
      </c>
      <c r="BZ45" s="2" t="s">
        <v>296</v>
      </c>
      <c r="CA45" s="98" t="s">
        <v>46</v>
      </c>
      <c r="CD45" s="2">
        <f>CG45-CE45</f>
        <v>77</v>
      </c>
      <c r="CE45" s="50">
        <v>-358</v>
      </c>
      <c r="CF45" s="46">
        <v>-323</v>
      </c>
      <c r="CG45" s="47">
        <v>-281</v>
      </c>
      <c r="CM45" s="1">
        <v>105</v>
      </c>
      <c r="CN45" s="2">
        <v>1</v>
      </c>
      <c r="CO45" s="2" t="s">
        <v>296</v>
      </c>
      <c r="CP45" s="97" t="s">
        <v>112</v>
      </c>
      <c r="CQ45" s="3"/>
      <c r="CR45" s="3"/>
      <c r="CS45" s="2">
        <f>CV45-CT45</f>
        <v>70</v>
      </c>
      <c r="CT45" s="65">
        <v>-469</v>
      </c>
      <c r="CU45" s="66">
        <v>-423</v>
      </c>
      <c r="CV45" s="67">
        <v>-399</v>
      </c>
      <c r="DB45" s="2">
        <v>75</v>
      </c>
      <c r="DC45" s="1">
        <v>1</v>
      </c>
      <c r="DD45" s="2" t="s">
        <v>296</v>
      </c>
      <c r="DE45" s="98" t="s">
        <v>51</v>
      </c>
      <c r="DH45" s="2">
        <f>DK45-DI45</f>
        <v>77</v>
      </c>
      <c r="DI45" s="50">
        <v>-63</v>
      </c>
      <c r="DJ45" s="46">
        <v>-31</v>
      </c>
      <c r="DK45" s="47">
        <v>14</v>
      </c>
      <c r="DY45" s="3"/>
      <c r="DZ45" s="3"/>
      <c r="EA45" s="3"/>
      <c r="EB45" s="3"/>
      <c r="EC45" s="3"/>
      <c r="EF45" s="2">
        <f>EF43+2</f>
        <v>53</v>
      </c>
      <c r="EG45" s="2">
        <v>1</v>
      </c>
      <c r="EH45" s="2" t="s">
        <v>296</v>
      </c>
      <c r="EI45" s="98" t="s">
        <v>83</v>
      </c>
      <c r="EM45" s="52">
        <v>661</v>
      </c>
      <c r="EN45" s="52">
        <v>661</v>
      </c>
      <c r="EO45" s="53">
        <v>750</v>
      </c>
      <c r="EU45" s="2">
        <f>EU43+2</f>
        <v>49</v>
      </c>
      <c r="EV45" s="3">
        <v>1</v>
      </c>
      <c r="EW45" s="3" t="s">
        <v>296</v>
      </c>
      <c r="EX45" s="97" t="s">
        <v>287</v>
      </c>
      <c r="EY45" s="3"/>
      <c r="EZ45" s="3"/>
      <c r="FA45" s="3"/>
      <c r="FB45" s="41">
        <f>FC45</f>
        <v>1989</v>
      </c>
      <c r="FC45" s="43">
        <v>1989</v>
      </c>
      <c r="FD45" s="44">
        <v>2020</v>
      </c>
      <c r="GN45" s="116">
        <v>8</v>
      </c>
      <c r="GO45" s="3" t="s">
        <v>626</v>
      </c>
      <c r="GR45" s="3">
        <v>2650</v>
      </c>
      <c r="GS45" s="3">
        <v>820</v>
      </c>
      <c r="GT45" s="3">
        <v>240</v>
      </c>
      <c r="FDA45" s="7"/>
    </row>
    <row r="46" spans="1:202 4161:4161" ht="5.0999999999999996" customHeight="1" x14ac:dyDescent="0.25">
      <c r="P46" s="1"/>
      <c r="Q46" s="1"/>
      <c r="R46" s="3"/>
      <c r="S46" s="3"/>
      <c r="T46" s="1"/>
      <c r="U46" s="1"/>
      <c r="V46" s="1"/>
      <c r="W46" s="1"/>
      <c r="AF46" s="1"/>
      <c r="AL46" s="49"/>
      <c r="AM46" s="49"/>
      <c r="AN46" s="49"/>
      <c r="BA46" s="49"/>
      <c r="BB46" s="49"/>
      <c r="BC46" s="49"/>
      <c r="BJ46" s="1"/>
      <c r="BP46" s="49"/>
      <c r="BQ46" s="49"/>
      <c r="BR46" s="49"/>
      <c r="BY46" s="1"/>
      <c r="CE46" s="49"/>
      <c r="CF46" s="16"/>
      <c r="CG46" s="49"/>
      <c r="DC46" s="1"/>
      <c r="DI46" s="49"/>
      <c r="DJ46" s="49"/>
      <c r="DK46" s="49"/>
      <c r="DY46" s="3"/>
      <c r="DZ46" s="3"/>
      <c r="EA46" s="3"/>
      <c r="EB46" s="3"/>
      <c r="EC46" s="3"/>
      <c r="GN46" s="116"/>
      <c r="FDA46" s="7"/>
    </row>
    <row r="47" spans="1:202 4161:4161" ht="15" customHeight="1" x14ac:dyDescent="0.25">
      <c r="A47" s="1">
        <f>A45+2</f>
        <v>359</v>
      </c>
      <c r="B47" s="1">
        <v>1</v>
      </c>
      <c r="C47" s="2" t="s">
        <v>296</v>
      </c>
      <c r="D47" s="1" t="s">
        <v>546</v>
      </c>
      <c r="E47" s="2"/>
      <c r="F47" s="2"/>
      <c r="G47" s="2"/>
      <c r="H47" s="140">
        <f>H45</f>
        <v>-690</v>
      </c>
      <c r="I47" s="141">
        <f>I45</f>
        <v>-660</v>
      </c>
      <c r="J47" s="142">
        <f>J45</f>
        <v>-620</v>
      </c>
      <c r="P47" s="1"/>
      <c r="Q47" s="1"/>
      <c r="R47" s="3"/>
      <c r="S47" s="3"/>
      <c r="T47" s="1"/>
      <c r="U47" s="1"/>
      <c r="V47" s="1"/>
      <c r="W47" s="1"/>
      <c r="AE47" s="2">
        <f>AE45+2</f>
        <v>41</v>
      </c>
      <c r="AF47" s="1">
        <v>1</v>
      </c>
      <c r="AG47" s="2" t="s">
        <v>296</v>
      </c>
      <c r="AH47" s="98" t="s">
        <v>38</v>
      </c>
      <c r="AL47" s="50">
        <v>-745</v>
      </c>
      <c r="AM47" s="46">
        <v>-745</v>
      </c>
      <c r="AN47" s="47">
        <v>-726</v>
      </c>
      <c r="AT47" s="2">
        <f>AT45+2</f>
        <v>57</v>
      </c>
      <c r="AU47" s="2">
        <v>1</v>
      </c>
      <c r="AV47" s="2" t="s">
        <v>296</v>
      </c>
      <c r="AW47" s="98" t="s">
        <v>44</v>
      </c>
      <c r="BA47" s="50">
        <v>-560</v>
      </c>
      <c r="BB47" s="46">
        <v>-560</v>
      </c>
      <c r="BC47" s="47">
        <v>-556</v>
      </c>
      <c r="BI47" s="2">
        <f>BI45+2</f>
        <v>73</v>
      </c>
      <c r="BJ47" s="1">
        <v>1</v>
      </c>
      <c r="BK47" s="2" t="s">
        <v>296</v>
      </c>
      <c r="BL47" s="98" t="s">
        <v>62</v>
      </c>
      <c r="BP47" s="50">
        <v>-558</v>
      </c>
      <c r="BQ47" s="46">
        <v>-529</v>
      </c>
      <c r="BR47" s="47">
        <v>-522</v>
      </c>
      <c r="BX47" s="2">
        <f>BX45+2</f>
        <v>77</v>
      </c>
      <c r="BY47" s="1">
        <v>1</v>
      </c>
      <c r="BZ47" s="2" t="s">
        <v>296</v>
      </c>
      <c r="CA47" s="98" t="s">
        <v>50</v>
      </c>
      <c r="CD47" s="2">
        <f>CG47-CE47</f>
        <v>63</v>
      </c>
      <c r="CE47" s="50">
        <v>-324</v>
      </c>
      <c r="CF47" s="46">
        <v>-281</v>
      </c>
      <c r="CG47" s="47">
        <v>-261</v>
      </c>
      <c r="CM47" s="1">
        <f>CM45+2</f>
        <v>107</v>
      </c>
      <c r="CN47" s="2">
        <v>1</v>
      </c>
      <c r="CO47" s="2" t="s">
        <v>296</v>
      </c>
      <c r="CP47" s="98" t="s">
        <v>117</v>
      </c>
      <c r="CS47" s="2">
        <f>CV47-CT47</f>
        <v>80</v>
      </c>
      <c r="CT47" s="65">
        <v>-427</v>
      </c>
      <c r="CU47" s="66">
        <v>-387</v>
      </c>
      <c r="CV47" s="67">
        <v>-347</v>
      </c>
      <c r="DB47" s="2">
        <f>DB45+2</f>
        <v>77</v>
      </c>
      <c r="DC47" s="1">
        <v>1</v>
      </c>
      <c r="DD47" s="2" t="s">
        <v>296</v>
      </c>
      <c r="DE47" s="98" t="s">
        <v>56</v>
      </c>
      <c r="DH47" s="2">
        <f>DK47-DI47</f>
        <v>79</v>
      </c>
      <c r="DI47" s="50">
        <v>-42</v>
      </c>
      <c r="DJ47" s="46">
        <f>DK45</f>
        <v>14</v>
      </c>
      <c r="DK47" s="47">
        <v>37</v>
      </c>
      <c r="DQ47" s="1">
        <v>89</v>
      </c>
      <c r="DR47" s="1">
        <v>1</v>
      </c>
      <c r="DS47" s="2" t="s">
        <v>296</v>
      </c>
      <c r="DT47" s="98" t="s">
        <v>72</v>
      </c>
      <c r="DX47" s="46">
        <f>DY47</f>
        <v>800</v>
      </c>
      <c r="DY47" s="46">
        <v>800</v>
      </c>
      <c r="DZ47" s="47">
        <v>1806</v>
      </c>
      <c r="EA47" s="3"/>
      <c r="EB47" s="3"/>
      <c r="EC47" s="3"/>
      <c r="EF47" s="2">
        <f>EF45+2</f>
        <v>55</v>
      </c>
      <c r="EG47" s="2">
        <v>1</v>
      </c>
      <c r="EH47" s="2" t="s">
        <v>296</v>
      </c>
      <c r="EI47" s="98" t="s">
        <v>85</v>
      </c>
      <c r="EM47" s="52">
        <v>750</v>
      </c>
      <c r="EN47" s="52">
        <v>750</v>
      </c>
      <c r="EO47" s="53">
        <v>1258</v>
      </c>
      <c r="GN47" s="116">
        <v>9</v>
      </c>
      <c r="GO47" s="3" t="s">
        <v>316</v>
      </c>
      <c r="GR47" s="3">
        <v>2390</v>
      </c>
      <c r="GS47" s="3">
        <v>3275</v>
      </c>
      <c r="GT47" s="3">
        <v>120</v>
      </c>
      <c r="FDA47" s="7"/>
    </row>
    <row r="48" spans="1:202 4161:4161" ht="5.0999999999999996" customHeight="1" x14ac:dyDescent="0.25">
      <c r="P48" s="1"/>
      <c r="Q48" s="1"/>
      <c r="R48" s="1"/>
      <c r="S48" s="1"/>
      <c r="T48" s="1"/>
      <c r="U48" s="1"/>
      <c r="V48" s="1"/>
      <c r="W48" s="1"/>
      <c r="AF48" s="1"/>
      <c r="AL48" s="49"/>
      <c r="AM48" s="49"/>
      <c r="AN48" s="49"/>
      <c r="BA48" s="49"/>
      <c r="BB48" s="49"/>
      <c r="BC48" s="49"/>
      <c r="BJ48" s="1"/>
      <c r="BP48" s="49"/>
      <c r="BQ48" s="49"/>
      <c r="BR48" s="49"/>
      <c r="BY48" s="1"/>
      <c r="CE48" s="49"/>
      <c r="CF48" s="49"/>
      <c r="CG48" s="49"/>
      <c r="CP48" s="3"/>
      <c r="CQ48" s="3"/>
      <c r="CR48" s="3"/>
      <c r="CS48" s="3"/>
      <c r="CT48" s="3"/>
      <c r="CU48" s="3"/>
      <c r="CV48" s="3"/>
      <c r="DC48" s="1"/>
      <c r="DI48" s="49"/>
      <c r="DJ48" s="49"/>
      <c r="DK48" s="49"/>
      <c r="DR48" s="3"/>
      <c r="DZ48" s="3"/>
      <c r="EA48" s="3"/>
      <c r="EB48" s="3"/>
      <c r="EC48" s="3"/>
      <c r="FDA48" s="7"/>
    </row>
    <row r="49" spans="1:202 4161:4161" ht="15" customHeight="1" x14ac:dyDescent="0.25">
      <c r="A49" s="1">
        <f>A47+2</f>
        <v>361</v>
      </c>
      <c r="B49" s="2">
        <v>1</v>
      </c>
      <c r="C49" s="2" t="s">
        <v>296</v>
      </c>
      <c r="D49" s="1" t="s">
        <v>551</v>
      </c>
      <c r="E49" s="2"/>
      <c r="F49" s="2"/>
      <c r="G49" s="2"/>
      <c r="H49" s="165">
        <f>H47</f>
        <v>-690</v>
      </c>
      <c r="I49" s="172">
        <f>I47</f>
        <v>-660</v>
      </c>
      <c r="J49" s="166">
        <f>J47</f>
        <v>-620</v>
      </c>
      <c r="P49" s="1"/>
      <c r="Q49" s="1"/>
      <c r="R49" s="1"/>
      <c r="S49" s="1"/>
      <c r="T49" s="1"/>
      <c r="U49" s="1"/>
      <c r="V49" s="1"/>
      <c r="W49" s="1"/>
      <c r="AE49" s="2">
        <f>AE47+2</f>
        <v>43</v>
      </c>
      <c r="AF49" s="1">
        <v>1</v>
      </c>
      <c r="AG49" s="2" t="s">
        <v>296</v>
      </c>
      <c r="AH49" s="98" t="s">
        <v>525</v>
      </c>
      <c r="AL49" s="50">
        <v>-726</v>
      </c>
      <c r="AM49" s="46">
        <v>-726</v>
      </c>
      <c r="AN49" s="47">
        <v>-721</v>
      </c>
      <c r="AT49" s="2">
        <f>AT47+2</f>
        <v>59</v>
      </c>
      <c r="AU49" s="2">
        <v>1</v>
      </c>
      <c r="AV49" s="2" t="s">
        <v>296</v>
      </c>
      <c r="AW49" s="98" t="s">
        <v>48</v>
      </c>
      <c r="BA49" s="50">
        <v>-609</v>
      </c>
      <c r="BB49" s="46">
        <v>-556</v>
      </c>
      <c r="BC49" s="47">
        <v>-539</v>
      </c>
      <c r="BI49" s="2">
        <f>BI47+2</f>
        <v>75</v>
      </c>
      <c r="BJ49" s="1">
        <v>1</v>
      </c>
      <c r="BK49" s="2" t="s">
        <v>296</v>
      </c>
      <c r="BL49" s="98" t="s">
        <v>368</v>
      </c>
      <c r="BP49" s="50">
        <v>-549</v>
      </c>
      <c r="BQ49" s="46">
        <v>-522</v>
      </c>
      <c r="BR49" s="47">
        <v>-486</v>
      </c>
      <c r="BX49" s="2">
        <f>BX47+2</f>
        <v>79</v>
      </c>
      <c r="BY49" s="1">
        <v>1</v>
      </c>
      <c r="BZ49" s="2" t="s">
        <v>296</v>
      </c>
      <c r="CA49" s="98" t="s">
        <v>55</v>
      </c>
      <c r="CD49" s="2">
        <f>CG49-CE49</f>
        <v>40</v>
      </c>
      <c r="CE49" s="50">
        <v>-286</v>
      </c>
      <c r="CF49" s="46">
        <v>-261</v>
      </c>
      <c r="CG49" s="47">
        <v>-246</v>
      </c>
      <c r="CM49" s="1">
        <f>CM47+2</f>
        <v>109</v>
      </c>
      <c r="CN49" s="2">
        <v>1</v>
      </c>
      <c r="CO49" s="2" t="s">
        <v>296</v>
      </c>
      <c r="CP49" s="98" t="s">
        <v>277</v>
      </c>
      <c r="CS49" s="2">
        <f>CV49-CT49</f>
        <v>62</v>
      </c>
      <c r="CT49" s="65">
        <v>-384</v>
      </c>
      <c r="CU49" s="66">
        <v>-367</v>
      </c>
      <c r="CV49" s="67">
        <v>-322</v>
      </c>
      <c r="DB49" s="2">
        <f>DB47+2</f>
        <v>79</v>
      </c>
      <c r="DC49" s="1">
        <v>1</v>
      </c>
      <c r="DD49" s="2" t="s">
        <v>296</v>
      </c>
      <c r="DE49" s="98" t="s">
        <v>59</v>
      </c>
      <c r="DH49" s="2">
        <f>DK49-DI49</f>
        <v>29</v>
      </c>
      <c r="DI49" s="50">
        <v>12</v>
      </c>
      <c r="DJ49" s="46">
        <f>DK47</f>
        <v>37</v>
      </c>
      <c r="DK49" s="47">
        <v>41</v>
      </c>
      <c r="DR49" s="3"/>
      <c r="DZ49" s="3"/>
      <c r="EA49" s="3"/>
      <c r="EB49" s="3"/>
      <c r="EC49" s="3"/>
      <c r="EF49" s="2">
        <f>EF47+2</f>
        <v>57</v>
      </c>
      <c r="EG49" s="2">
        <v>1</v>
      </c>
      <c r="EH49" s="2" t="s">
        <v>296</v>
      </c>
      <c r="EI49" s="98" t="s">
        <v>89</v>
      </c>
      <c r="EM49" s="52">
        <v>1299</v>
      </c>
      <c r="EN49" s="52">
        <v>1299</v>
      </c>
      <c r="EO49" s="53">
        <v>1922</v>
      </c>
      <c r="EP49" s="3"/>
      <c r="FF49" s="2"/>
      <c r="GN49" s="116">
        <v>10</v>
      </c>
      <c r="GO49" s="3" t="s">
        <v>517</v>
      </c>
      <c r="GR49" s="3">
        <v>2780</v>
      </c>
      <c r="GS49" s="3">
        <v>2945</v>
      </c>
      <c r="GT49" s="3">
        <v>180</v>
      </c>
      <c r="FDA49" s="7"/>
    </row>
    <row r="50" spans="1:202 4161:4161" ht="5.0999999999999996" customHeight="1" x14ac:dyDescent="0.25">
      <c r="P50" s="1"/>
      <c r="Q50" s="1"/>
      <c r="W50" s="49"/>
      <c r="X50" s="49"/>
      <c r="Y50" s="16"/>
      <c r="AF50" s="1"/>
      <c r="AL50" s="49"/>
      <c r="AM50" s="49"/>
      <c r="AN50" s="49"/>
      <c r="BA50" s="49"/>
      <c r="BB50" s="49"/>
      <c r="BC50" s="49"/>
      <c r="BP50" s="49"/>
      <c r="BQ50" s="49"/>
      <c r="BR50" s="49"/>
      <c r="BY50" s="1"/>
      <c r="CE50" s="49"/>
      <c r="CF50" s="49"/>
      <c r="CG50" s="49"/>
      <c r="DC50" s="1"/>
      <c r="DI50" s="49"/>
      <c r="DJ50" s="49"/>
      <c r="DK50" s="49"/>
      <c r="DR50" s="3"/>
      <c r="DZ50" s="3"/>
      <c r="EA50" s="3"/>
      <c r="EB50" s="3"/>
      <c r="EC50" s="3"/>
      <c r="FF50" s="2"/>
      <c r="GN50" s="116"/>
      <c r="FDA50" s="7"/>
    </row>
    <row r="51" spans="1:202 4161:4161" ht="15" customHeight="1" x14ac:dyDescent="0.25">
      <c r="A51" s="1">
        <f>A49+2</f>
        <v>363</v>
      </c>
      <c r="B51" s="3">
        <v>1</v>
      </c>
      <c r="C51" s="3" t="s">
        <v>296</v>
      </c>
      <c r="D51" s="1" t="s">
        <v>552</v>
      </c>
      <c r="E51" s="3"/>
      <c r="F51" s="3"/>
      <c r="G51" s="3"/>
      <c r="H51" s="167">
        <f>H49</f>
        <v>-690</v>
      </c>
      <c r="I51" s="165">
        <f>I49</f>
        <v>-660</v>
      </c>
      <c r="J51" s="166">
        <f>J49</f>
        <v>-620</v>
      </c>
      <c r="P51" s="1"/>
      <c r="Q51" s="1"/>
      <c r="R51" s="1"/>
      <c r="S51" s="1"/>
      <c r="T51" s="1"/>
      <c r="U51" s="1"/>
      <c r="V51" s="1"/>
      <c r="W51" s="1"/>
      <c r="AE51" s="2">
        <f>AE49+2</f>
        <v>45</v>
      </c>
      <c r="AF51" s="1">
        <v>1</v>
      </c>
      <c r="AG51" s="2" t="s">
        <v>296</v>
      </c>
      <c r="AH51" s="98" t="s">
        <v>45</v>
      </c>
      <c r="AL51" s="50">
        <v>-721</v>
      </c>
      <c r="AM51" s="46">
        <v>-721</v>
      </c>
      <c r="AN51" s="47">
        <v>-705</v>
      </c>
      <c r="AT51" s="2">
        <f>AT49+2</f>
        <v>61</v>
      </c>
      <c r="AU51" s="2">
        <v>1</v>
      </c>
      <c r="AV51" s="2" t="s">
        <v>296</v>
      </c>
      <c r="AW51" s="98" t="s">
        <v>54</v>
      </c>
      <c r="BA51" s="50">
        <v>-552</v>
      </c>
      <c r="BB51" s="46">
        <v>-552</v>
      </c>
      <c r="BC51" s="47">
        <v>-543</v>
      </c>
      <c r="BI51" s="2">
        <f>BI49+2</f>
        <v>77</v>
      </c>
      <c r="BJ51" s="1">
        <v>1</v>
      </c>
      <c r="BK51" s="2" t="s">
        <v>296</v>
      </c>
      <c r="BL51" s="98" t="s">
        <v>70</v>
      </c>
      <c r="BP51" s="50">
        <v>-519</v>
      </c>
      <c r="BQ51" s="46">
        <v>-486</v>
      </c>
      <c r="BR51" s="47">
        <v>-465</v>
      </c>
      <c r="BX51" s="2">
        <f>BX49+2</f>
        <v>81</v>
      </c>
      <c r="BY51" s="1">
        <v>1</v>
      </c>
      <c r="BZ51" s="2" t="s">
        <v>296</v>
      </c>
      <c r="CA51" s="98" t="s">
        <v>58</v>
      </c>
      <c r="CD51" s="2">
        <f>CG51-CE51</f>
        <v>39</v>
      </c>
      <c r="CE51" s="50">
        <v>-265</v>
      </c>
      <c r="CF51" s="46">
        <v>-246</v>
      </c>
      <c r="CG51" s="47">
        <v>-226</v>
      </c>
      <c r="DB51" s="2">
        <f>DB49+2</f>
        <v>81</v>
      </c>
      <c r="DC51" s="1">
        <v>1</v>
      </c>
      <c r="DD51" s="2" t="s">
        <v>296</v>
      </c>
      <c r="DE51" s="98" t="s">
        <v>64</v>
      </c>
      <c r="DH51" s="2">
        <f>DK51-DI51</f>
        <v>64</v>
      </c>
      <c r="DI51" s="50">
        <v>-10</v>
      </c>
      <c r="DJ51" s="46">
        <f>DK49</f>
        <v>41</v>
      </c>
      <c r="DK51" s="47">
        <v>54</v>
      </c>
      <c r="DQ51" s="1">
        <v>91</v>
      </c>
      <c r="DR51" s="1">
        <v>1</v>
      </c>
      <c r="DS51" s="2" t="s">
        <v>296</v>
      </c>
      <c r="DT51" s="98" t="s">
        <v>65</v>
      </c>
      <c r="DX51" s="50">
        <v>747</v>
      </c>
      <c r="DY51" s="46">
        <v>768</v>
      </c>
      <c r="DZ51" s="47">
        <v>814</v>
      </c>
      <c r="EA51" s="3"/>
      <c r="EB51" s="3"/>
      <c r="EC51" s="3"/>
      <c r="FF51" s="2"/>
      <c r="GN51" s="116">
        <v>11</v>
      </c>
      <c r="GO51" s="3" t="s">
        <v>322</v>
      </c>
      <c r="GR51" s="3">
        <v>2900</v>
      </c>
      <c r="GS51" s="3">
        <f>GS49+100</f>
        <v>3045</v>
      </c>
      <c r="GT51" s="3">
        <v>120</v>
      </c>
      <c r="FDA51" s="7"/>
    </row>
    <row r="52" spans="1:202 4161:4161" ht="5.0999999999999996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AF52" s="1"/>
      <c r="AL52" s="49"/>
      <c r="AM52" s="49"/>
      <c r="AN52" s="49"/>
      <c r="BP52" s="49"/>
      <c r="BQ52" s="49"/>
      <c r="BR52" s="49"/>
      <c r="BY52" s="1"/>
      <c r="CE52" s="49"/>
      <c r="CF52" s="49"/>
      <c r="CG52" s="49"/>
      <c r="DC52" s="1"/>
      <c r="DI52" s="49"/>
      <c r="DJ52" s="49"/>
      <c r="DK52" s="49"/>
      <c r="DR52" s="1"/>
      <c r="DZ52" s="3"/>
      <c r="EA52" s="3"/>
      <c r="EB52" s="3"/>
      <c r="EC52" s="3"/>
      <c r="FF52" s="2"/>
      <c r="GN52" s="116"/>
      <c r="FDA52" s="7"/>
    </row>
    <row r="53" spans="1:202 4161:4161" ht="15" customHeight="1" x14ac:dyDescent="0.25">
      <c r="A53" s="1">
        <f>A51+2</f>
        <v>365</v>
      </c>
      <c r="B53" s="2">
        <v>1</v>
      </c>
      <c r="C53" s="2" t="s">
        <v>296</v>
      </c>
      <c r="D53" s="1" t="s">
        <v>557</v>
      </c>
      <c r="E53" s="2"/>
      <c r="F53" s="2"/>
      <c r="G53" s="2"/>
      <c r="H53" s="144">
        <f>H51</f>
        <v>-690</v>
      </c>
      <c r="I53" s="171">
        <f>I51</f>
        <v>-660</v>
      </c>
      <c r="J53" s="145">
        <f>J51</f>
        <v>-620</v>
      </c>
      <c r="P53" s="1"/>
      <c r="Q53" s="1"/>
      <c r="R53" s="1"/>
      <c r="S53" s="1"/>
      <c r="T53" s="1"/>
      <c r="U53" s="1"/>
      <c r="V53" s="1"/>
      <c r="W53" s="1"/>
      <c r="AE53" s="2">
        <f>AE51+2</f>
        <v>47</v>
      </c>
      <c r="AF53" s="1">
        <v>1</v>
      </c>
      <c r="AG53" s="2" t="s">
        <v>296</v>
      </c>
      <c r="AH53" s="98" t="s">
        <v>49</v>
      </c>
      <c r="AL53" s="50">
        <v>-745</v>
      </c>
      <c r="AM53" s="46">
        <v>-705</v>
      </c>
      <c r="AN53" s="47">
        <v>-680</v>
      </c>
      <c r="BI53" s="2">
        <f>BI51+2</f>
        <v>79</v>
      </c>
      <c r="BJ53" s="1">
        <v>1</v>
      </c>
      <c r="BK53" s="2" t="s">
        <v>296</v>
      </c>
      <c r="BL53" s="98" t="s">
        <v>73</v>
      </c>
      <c r="BP53" s="46">
        <v>-465</v>
      </c>
      <c r="BQ53" s="46">
        <v>-465</v>
      </c>
      <c r="BR53" s="47">
        <v>-424</v>
      </c>
      <c r="BS53" s="3"/>
      <c r="BX53" s="2">
        <f>BX51+2</f>
        <v>83</v>
      </c>
      <c r="BY53" s="1">
        <v>1</v>
      </c>
      <c r="BZ53" s="2" t="s">
        <v>296</v>
      </c>
      <c r="CA53" s="98" t="s">
        <v>63</v>
      </c>
      <c r="CD53" s="2">
        <f>CG53-CE53</f>
        <v>20</v>
      </c>
      <c r="CE53" s="50">
        <v>-243</v>
      </c>
      <c r="CF53" s="46">
        <v>-226</v>
      </c>
      <c r="CG53" s="47">
        <v>-223</v>
      </c>
      <c r="CM53" s="1">
        <v>113</v>
      </c>
      <c r="CN53" s="2">
        <v>1</v>
      </c>
      <c r="CO53" s="2" t="s">
        <v>296</v>
      </c>
      <c r="CP53" s="97" t="s">
        <v>122</v>
      </c>
      <c r="CQ53" s="3"/>
      <c r="CR53" s="3"/>
      <c r="CS53" s="2">
        <f>CV53-CT53</f>
        <v>71</v>
      </c>
      <c r="CT53" s="65">
        <v>-332</v>
      </c>
      <c r="CU53" s="66">
        <v>-301</v>
      </c>
      <c r="CV53" s="67">
        <v>-261</v>
      </c>
      <c r="DB53" s="2">
        <f>DB51+2</f>
        <v>83</v>
      </c>
      <c r="DC53" s="1">
        <v>1</v>
      </c>
      <c r="DD53" s="2" t="s">
        <v>296</v>
      </c>
      <c r="DE53" s="98" t="s">
        <v>67</v>
      </c>
      <c r="DH53" s="2">
        <f>DK53-DI53</f>
        <v>31</v>
      </c>
      <c r="DI53" s="50">
        <v>37</v>
      </c>
      <c r="DJ53" s="46">
        <f>DK51</f>
        <v>54</v>
      </c>
      <c r="DK53" s="47">
        <v>68</v>
      </c>
      <c r="DR53" s="1"/>
      <c r="DZ53" s="3"/>
      <c r="EA53" s="3"/>
      <c r="EB53" s="3"/>
      <c r="EC53" s="3"/>
      <c r="FF53" s="2"/>
      <c r="GN53" s="116">
        <v>12</v>
      </c>
      <c r="GO53" s="3" t="s">
        <v>321</v>
      </c>
      <c r="GR53" s="3">
        <v>2890</v>
      </c>
      <c r="GS53" s="3">
        <f>GS51+80</f>
        <v>3125</v>
      </c>
      <c r="GT53" s="3">
        <v>50</v>
      </c>
      <c r="FDA53" s="7"/>
    </row>
    <row r="54" spans="1:202 4161:4161" ht="5.0999999999999996" customHeight="1" x14ac:dyDescent="0.25">
      <c r="P54" s="1"/>
      <c r="Q54" s="1"/>
      <c r="R54" s="1"/>
      <c r="S54" s="1"/>
      <c r="T54" s="1"/>
      <c r="U54" s="1"/>
      <c r="V54" s="1"/>
      <c r="W54" s="1"/>
      <c r="BY54" s="1"/>
      <c r="CE54" s="49"/>
      <c r="CF54" s="49"/>
      <c r="CG54" s="49"/>
      <c r="CP54" s="3"/>
      <c r="CQ54" s="3"/>
      <c r="CR54" s="3"/>
      <c r="CS54" s="3"/>
      <c r="CT54" s="3"/>
      <c r="CU54" s="3"/>
      <c r="CV54" s="3"/>
      <c r="DC54" s="1"/>
      <c r="DI54" s="49"/>
      <c r="DJ54" s="49"/>
      <c r="DK54" s="49"/>
      <c r="DR54" s="1"/>
      <c r="DZ54" s="3"/>
      <c r="EA54" s="3"/>
      <c r="EB54" s="3"/>
      <c r="EC54" s="3"/>
      <c r="FF54" s="2"/>
      <c r="FDA54" s="7"/>
    </row>
    <row r="55" spans="1:202 4161:4161" ht="15" customHeight="1" x14ac:dyDescent="0.25">
      <c r="A55" s="1">
        <f>A53+2</f>
        <v>367</v>
      </c>
      <c r="B55" s="2">
        <v>1</v>
      </c>
      <c r="C55" s="3" t="s">
        <v>296</v>
      </c>
      <c r="D55" s="1" t="s">
        <v>544</v>
      </c>
      <c r="E55" s="3"/>
      <c r="F55" s="3"/>
      <c r="G55" s="2"/>
      <c r="H55" s="143">
        <f>H53</f>
        <v>-690</v>
      </c>
      <c r="I55" s="144">
        <f>I53</f>
        <v>-660</v>
      </c>
      <c r="J55" s="145">
        <f>J53</f>
        <v>-620</v>
      </c>
      <c r="P55" s="1"/>
      <c r="Q55" s="1"/>
      <c r="R55" s="1"/>
      <c r="S55" s="1"/>
      <c r="T55" s="1"/>
      <c r="U55" s="1"/>
      <c r="V55" s="1"/>
      <c r="W55" s="1"/>
      <c r="Z55" s="3"/>
      <c r="BX55" s="2">
        <f>BX53+2</f>
        <v>85</v>
      </c>
      <c r="BY55" s="1">
        <v>1</v>
      </c>
      <c r="BZ55" s="2" t="s">
        <v>296</v>
      </c>
      <c r="CA55" s="98" t="s">
        <v>66</v>
      </c>
      <c r="CD55" s="2">
        <f>CG55-CE55</f>
        <v>55</v>
      </c>
      <c r="CE55" s="50">
        <v>-242</v>
      </c>
      <c r="CF55" s="46">
        <v>-223</v>
      </c>
      <c r="CG55" s="47">
        <v>-187</v>
      </c>
      <c r="CM55" s="1">
        <f>CM53+2</f>
        <v>115</v>
      </c>
      <c r="CN55" s="2">
        <v>1</v>
      </c>
      <c r="CO55" s="2" t="s">
        <v>296</v>
      </c>
      <c r="CP55" s="98" t="s">
        <v>126</v>
      </c>
      <c r="CS55" s="2">
        <f>CV55-CT55</f>
        <v>75</v>
      </c>
      <c r="CT55" s="65">
        <v>-287</v>
      </c>
      <c r="CU55" s="66">
        <v>-287</v>
      </c>
      <c r="CV55" s="67">
        <v>-212</v>
      </c>
      <c r="DB55" s="2">
        <f>DB53+2</f>
        <v>85</v>
      </c>
      <c r="DC55" s="1">
        <v>1</v>
      </c>
      <c r="DD55" s="2" t="s">
        <v>296</v>
      </c>
      <c r="DE55" s="98" t="s">
        <v>71</v>
      </c>
      <c r="DH55" s="2">
        <f>DK55-DI55</f>
        <v>72</v>
      </c>
      <c r="DI55" s="50">
        <v>-3</v>
      </c>
      <c r="DJ55" s="46">
        <v>68</v>
      </c>
      <c r="DK55" s="47">
        <v>69</v>
      </c>
      <c r="DQ55" s="1">
        <v>93</v>
      </c>
      <c r="DR55" s="1">
        <v>1</v>
      </c>
      <c r="DS55" s="2" t="s">
        <v>296</v>
      </c>
      <c r="DT55" s="98" t="s">
        <v>521</v>
      </c>
      <c r="DX55" s="50">
        <v>1122</v>
      </c>
      <c r="DY55" s="46">
        <v>1155</v>
      </c>
      <c r="DZ55" s="47">
        <v>1190</v>
      </c>
      <c r="EA55" s="3"/>
      <c r="EB55" s="3"/>
      <c r="EC55" s="3"/>
      <c r="FF55" s="2"/>
      <c r="GN55" s="3">
        <v>13</v>
      </c>
      <c r="GO55" s="3" t="s">
        <v>541</v>
      </c>
      <c r="GR55" s="3">
        <v>3472</v>
      </c>
      <c r="GS55" s="3">
        <v>3028</v>
      </c>
      <c r="GT55" s="3">
        <v>110</v>
      </c>
      <c r="FDA55" s="7"/>
    </row>
    <row r="56" spans="1:202 4161:4161" ht="5.0999999999999996" customHeight="1" x14ac:dyDescent="0.25">
      <c r="K56" s="3"/>
      <c r="DC56" s="1"/>
      <c r="DI56" s="49"/>
      <c r="DJ56" s="49"/>
      <c r="DK56" s="49"/>
      <c r="DR56" s="1"/>
      <c r="DX56" s="49"/>
      <c r="DY56" s="49"/>
      <c r="DZ56" s="16"/>
      <c r="EA56" s="3"/>
      <c r="EB56" s="3"/>
      <c r="EC56" s="3"/>
      <c r="FF56" s="2"/>
      <c r="FDA56" s="7"/>
    </row>
    <row r="57" spans="1:202 4161:4161" ht="15" customHeight="1" x14ac:dyDescent="0.25">
      <c r="A57" s="1">
        <f>A55+2</f>
        <v>369</v>
      </c>
      <c r="B57" s="1">
        <v>1</v>
      </c>
      <c r="C57" s="1" t="s">
        <v>296</v>
      </c>
      <c r="D57" s="1" t="s">
        <v>543</v>
      </c>
      <c r="H57" s="146">
        <f>H55</f>
        <v>-690</v>
      </c>
      <c r="I57" s="147">
        <f>I55</f>
        <v>-660</v>
      </c>
      <c r="J57" s="148">
        <f>J55</f>
        <v>-620</v>
      </c>
      <c r="DB57" s="2">
        <f>DB55+2</f>
        <v>87</v>
      </c>
      <c r="DC57" s="1">
        <v>1</v>
      </c>
      <c r="DD57" s="2" t="s">
        <v>296</v>
      </c>
      <c r="DE57" s="98" t="s">
        <v>74</v>
      </c>
      <c r="DH57" s="2">
        <f>DK57-DI57</f>
        <v>70</v>
      </c>
      <c r="DI57" s="50">
        <v>9</v>
      </c>
      <c r="DJ57" s="46">
        <f>DK55</f>
        <v>69</v>
      </c>
      <c r="DK57" s="47">
        <v>79</v>
      </c>
      <c r="DQ57" s="2">
        <f>DQ55+2</f>
        <v>95</v>
      </c>
      <c r="DR57" s="1">
        <v>1</v>
      </c>
      <c r="DS57" s="2" t="s">
        <v>296</v>
      </c>
      <c r="DT57" s="98" t="s">
        <v>75</v>
      </c>
      <c r="DX57" s="50">
        <v>1165</v>
      </c>
      <c r="DY57" s="46">
        <v>1191</v>
      </c>
      <c r="DZ57" s="47">
        <v>1197</v>
      </c>
      <c r="EA57" s="3"/>
      <c r="EB57" s="3"/>
      <c r="EC57" s="3"/>
      <c r="FF57" s="2"/>
      <c r="GN57" s="3">
        <v>14</v>
      </c>
      <c r="GO57" s="3" t="s">
        <v>540</v>
      </c>
      <c r="GR57" s="3">
        <v>3400</v>
      </c>
      <c r="GS57" s="3">
        <v>3097</v>
      </c>
      <c r="GT57" s="3">
        <v>110</v>
      </c>
      <c r="FDA57" s="7"/>
    </row>
    <row r="58" spans="1:202 4161:4161" ht="5.0999999999999996" customHeight="1" x14ac:dyDescent="0.25">
      <c r="DC58" s="1"/>
      <c r="DI58" s="49"/>
      <c r="DJ58" s="49"/>
      <c r="DK58" s="49"/>
      <c r="DR58" s="1"/>
      <c r="DX58" s="49"/>
      <c r="DY58" s="49"/>
      <c r="DZ58" s="16"/>
      <c r="EA58" s="3"/>
      <c r="EB58" s="3"/>
      <c r="EC58" s="3"/>
      <c r="EO58" s="3"/>
      <c r="EP58" s="3"/>
      <c r="FF58" s="2"/>
      <c r="FDA58" s="7"/>
    </row>
    <row r="59" spans="1:202 4161:4161" ht="15" customHeight="1" x14ac:dyDescent="0.25">
      <c r="A59" s="1">
        <f>A57+2</f>
        <v>371</v>
      </c>
      <c r="B59" s="1">
        <v>1</v>
      </c>
      <c r="C59" s="1" t="s">
        <v>296</v>
      </c>
      <c r="D59" s="1" t="s">
        <v>554</v>
      </c>
      <c r="F59"/>
      <c r="H59" s="168">
        <f>H57</f>
        <v>-690</v>
      </c>
      <c r="I59" s="168">
        <f>I57</f>
        <v>-660</v>
      </c>
      <c r="J59" s="168">
        <f>J57</f>
        <v>-620</v>
      </c>
      <c r="AV59" s="56" t="s">
        <v>295</v>
      </c>
      <c r="BK59" s="57" t="s">
        <v>97</v>
      </c>
      <c r="DB59" s="2">
        <f>DB57+2</f>
        <v>89</v>
      </c>
      <c r="DC59" s="1">
        <v>1</v>
      </c>
      <c r="DD59" s="2" t="s">
        <v>296</v>
      </c>
      <c r="DE59" s="98" t="s">
        <v>78</v>
      </c>
      <c r="DH59" s="2">
        <f>DK59-DI59</f>
        <v>42</v>
      </c>
      <c r="DI59" s="50">
        <v>39</v>
      </c>
      <c r="DJ59" s="46">
        <f>DK57</f>
        <v>79</v>
      </c>
      <c r="DK59" s="47">
        <v>81</v>
      </c>
      <c r="DQ59" s="2">
        <f>DQ57+2</f>
        <v>97</v>
      </c>
      <c r="DR59" s="1">
        <v>1</v>
      </c>
      <c r="DS59" s="2" t="s">
        <v>296</v>
      </c>
      <c r="DT59" s="98" t="s">
        <v>79</v>
      </c>
      <c r="DX59" s="50">
        <v>1194</v>
      </c>
      <c r="DY59" s="46">
        <v>1220</v>
      </c>
      <c r="DZ59" s="47">
        <v>1250</v>
      </c>
      <c r="EA59" s="3"/>
      <c r="EB59" s="3"/>
      <c r="EC59" s="3"/>
      <c r="EU59" s="2">
        <v>63</v>
      </c>
      <c r="EV59" s="2">
        <v>1</v>
      </c>
      <c r="EW59" s="2" t="s">
        <v>296</v>
      </c>
      <c r="EX59" s="98" t="s">
        <v>40</v>
      </c>
      <c r="FB59" s="130">
        <v>1818</v>
      </c>
      <c r="FC59" s="52">
        <v>1842</v>
      </c>
      <c r="FD59" s="53">
        <v>1883</v>
      </c>
      <c r="GN59" s="3">
        <v>15</v>
      </c>
      <c r="GO59" s="115" t="s">
        <v>324</v>
      </c>
      <c r="GR59" s="3">
        <v>4000</v>
      </c>
      <c r="GS59" s="3">
        <v>2347</v>
      </c>
      <c r="GT59" s="3">
        <v>120</v>
      </c>
      <c r="FDA59" s="7"/>
    </row>
    <row r="60" spans="1:202 4161:4161" ht="5.0999999999999996" customHeight="1" x14ac:dyDescent="0.25">
      <c r="DC60" s="1"/>
      <c r="DI60" s="49"/>
      <c r="DJ60" s="49"/>
      <c r="DK60" s="49"/>
      <c r="DR60" s="1"/>
      <c r="DZ60" s="3"/>
      <c r="EA60" s="3"/>
      <c r="EB60" s="3"/>
      <c r="EC60" s="3"/>
      <c r="FC60" s="2"/>
      <c r="FD60" s="2"/>
      <c r="FDA60" s="7"/>
    </row>
    <row r="61" spans="1:202 4161:4161" ht="15" customHeight="1" x14ac:dyDescent="0.25">
      <c r="A61" s="1">
        <f>A59+2</f>
        <v>373</v>
      </c>
      <c r="B61" s="1">
        <v>1</v>
      </c>
      <c r="C61" s="1" t="s">
        <v>296</v>
      </c>
      <c r="D61" s="1" t="s">
        <v>547</v>
      </c>
      <c r="H61" s="149">
        <f>H59</f>
        <v>-690</v>
      </c>
      <c r="I61" s="162">
        <f>I59</f>
        <v>-660</v>
      </c>
      <c r="J61" s="150">
        <f>J59</f>
        <v>-620</v>
      </c>
      <c r="AT61" s="2">
        <v>245</v>
      </c>
      <c r="AU61" s="1">
        <v>1</v>
      </c>
      <c r="AV61" s="1" t="s">
        <v>296</v>
      </c>
      <c r="AW61" s="1" t="s">
        <v>121</v>
      </c>
      <c r="AX61" s="1"/>
      <c r="AY61" s="1"/>
      <c r="AZ61" s="1"/>
      <c r="BA61" s="62">
        <v>14</v>
      </c>
      <c r="BB61" s="63">
        <v>35</v>
      </c>
      <c r="BC61" s="64">
        <v>67</v>
      </c>
      <c r="BI61" s="2">
        <v>269</v>
      </c>
      <c r="BJ61" s="1">
        <v>1</v>
      </c>
      <c r="BK61" s="3" t="s">
        <v>296</v>
      </c>
      <c r="BL61" s="1" t="s">
        <v>582</v>
      </c>
      <c r="BM61" s="1">
        <v>20</v>
      </c>
      <c r="BN61">
        <v>40</v>
      </c>
      <c r="BO61" s="1">
        <v>60</v>
      </c>
      <c r="BP61" s="118">
        <f>BQ63</f>
        <v>-21.999999999999474</v>
      </c>
      <c r="BQ61" s="118">
        <f>BP61+BM61</f>
        <v>-1.9999999999994742</v>
      </c>
      <c r="BR61" s="118">
        <f>BP61+BO61</f>
        <v>38.000000000000526</v>
      </c>
      <c r="BU61" s="3">
        <f>BU63+1</f>
        <v>76</v>
      </c>
      <c r="DB61" s="2">
        <f>DB59+2</f>
        <v>91</v>
      </c>
      <c r="DC61" s="1">
        <v>1</v>
      </c>
      <c r="DD61" s="2" t="s">
        <v>296</v>
      </c>
      <c r="DE61" s="98" t="s">
        <v>82</v>
      </c>
      <c r="DH61" s="2">
        <f>DK61-DI61</f>
        <v>45</v>
      </c>
      <c r="DI61" s="50">
        <v>51</v>
      </c>
      <c r="DJ61" s="46">
        <f>DK59</f>
        <v>81</v>
      </c>
      <c r="DK61" s="47">
        <v>96</v>
      </c>
      <c r="DR61" s="1"/>
      <c r="DZ61" s="3"/>
      <c r="EA61" s="3"/>
      <c r="EB61" s="3"/>
      <c r="EC61" s="3"/>
      <c r="EU61" s="2">
        <f>EU59+2</f>
        <v>65</v>
      </c>
      <c r="EV61" s="2">
        <v>1</v>
      </c>
      <c r="EW61" s="2" t="s">
        <v>296</v>
      </c>
      <c r="EX61" s="98" t="s">
        <v>43</v>
      </c>
      <c r="FB61" s="130">
        <v>1870</v>
      </c>
      <c r="FC61" s="52">
        <v>1917</v>
      </c>
      <c r="FD61" s="53">
        <v>1924</v>
      </c>
      <c r="FE61" s="2"/>
      <c r="FF61" s="2"/>
      <c r="FG61" s="2"/>
      <c r="FW61" s="2"/>
      <c r="FX61" s="2"/>
      <c r="GN61" s="3">
        <v>16</v>
      </c>
      <c r="GO61" s="3" t="s">
        <v>323</v>
      </c>
      <c r="GR61" s="3">
        <v>4140</v>
      </c>
      <c r="GS61" s="3">
        <v>2235</v>
      </c>
      <c r="GT61" s="3">
        <v>340</v>
      </c>
      <c r="FDA61" s="7"/>
    </row>
    <row r="62" spans="1:202 4161:4161" ht="5.0999999999999996" customHeight="1" x14ac:dyDescent="0.25">
      <c r="BJ62" s="1"/>
      <c r="BK62" s="1"/>
      <c r="BL62" s="1"/>
      <c r="BM62" s="1"/>
      <c r="BN62" s="1"/>
      <c r="BO62" s="1"/>
      <c r="BP62" s="119"/>
      <c r="BQ62" s="119"/>
      <c r="BR62" s="72"/>
      <c r="DC62" s="1"/>
      <c r="DI62" s="49"/>
      <c r="DJ62" s="49"/>
      <c r="DK62" s="49"/>
      <c r="DR62" s="1"/>
      <c r="DZ62" s="3"/>
      <c r="EA62" s="3"/>
      <c r="EB62" s="3"/>
      <c r="EC62" s="3"/>
      <c r="EV62" s="3"/>
      <c r="EW62" s="3"/>
      <c r="EX62" s="3"/>
      <c r="EY62" s="3"/>
      <c r="EZ62" s="3"/>
      <c r="FA62" s="3"/>
      <c r="FB62" s="3"/>
      <c r="FE62" s="2"/>
      <c r="FF62" s="2"/>
      <c r="FG62" s="2"/>
      <c r="FW62" s="2"/>
      <c r="FX62" s="2"/>
      <c r="FDA62" s="7"/>
    </row>
    <row r="63" spans="1:202 4161:4161" ht="15" customHeight="1" x14ac:dyDescent="0.25">
      <c r="A63" s="1">
        <f>A61+2</f>
        <v>375</v>
      </c>
      <c r="B63" s="1">
        <v>1</v>
      </c>
      <c r="C63" s="1" t="s">
        <v>296</v>
      </c>
      <c r="D63" s="1" t="s">
        <v>548</v>
      </c>
      <c r="H63" s="161">
        <f>H61</f>
        <v>-690</v>
      </c>
      <c r="I63" s="149">
        <f>I61</f>
        <v>-660</v>
      </c>
      <c r="J63" s="150">
        <f>J61</f>
        <v>-620</v>
      </c>
      <c r="AT63" s="2">
        <f>AT61+2</f>
        <v>247</v>
      </c>
      <c r="AU63" s="1">
        <v>1</v>
      </c>
      <c r="AV63" s="1" t="s">
        <v>296</v>
      </c>
      <c r="AW63" s="1" t="s">
        <v>116</v>
      </c>
      <c r="AX63" s="1"/>
      <c r="AY63" s="1"/>
      <c r="AZ63" s="1"/>
      <c r="BA63" s="62">
        <v>20</v>
      </c>
      <c r="BB63" s="63">
        <f>I81</f>
        <v>29</v>
      </c>
      <c r="BC63" s="64">
        <v>101</v>
      </c>
      <c r="BI63" s="2">
        <f>BI61+2</f>
        <v>271</v>
      </c>
      <c r="BJ63" s="1">
        <v>1</v>
      </c>
      <c r="BK63" s="1" t="s">
        <v>296</v>
      </c>
      <c r="BL63" s="1" t="s">
        <v>252</v>
      </c>
      <c r="BM63" s="1">
        <f>BM65</f>
        <v>25.85</v>
      </c>
      <c r="BN63">
        <f>BO63-BM63</f>
        <v>54.15</v>
      </c>
      <c r="BO63" s="1">
        <f>BO65</f>
        <v>80</v>
      </c>
      <c r="BP63" s="118">
        <f>BQ65</f>
        <v>-47.849999999999476</v>
      </c>
      <c r="BQ63" s="118">
        <f>BP63+BM63</f>
        <v>-21.999999999999474</v>
      </c>
      <c r="BR63" s="118">
        <f>BP63+BO63</f>
        <v>32.150000000000524</v>
      </c>
      <c r="BU63" s="3">
        <f>BU65+1</f>
        <v>75</v>
      </c>
      <c r="BX63" s="2">
        <f>BI63</f>
        <v>271</v>
      </c>
      <c r="BY63" s="2">
        <v>1</v>
      </c>
      <c r="BZ63" s="2" t="s">
        <v>294</v>
      </c>
      <c r="CA63" s="98" t="s">
        <v>612</v>
      </c>
      <c r="CD63" s="2">
        <v>1</v>
      </c>
      <c r="CE63" s="2">
        <f>BR63</f>
        <v>32.150000000000524</v>
      </c>
      <c r="CF63" s="2">
        <f>CE63</f>
        <v>32.150000000000524</v>
      </c>
      <c r="CG63" s="2">
        <f>CE63</f>
        <v>32.150000000000524</v>
      </c>
      <c r="DB63" s="2">
        <f>DB61+2</f>
        <v>93</v>
      </c>
      <c r="DC63" s="1">
        <v>1</v>
      </c>
      <c r="DD63" s="2" t="s">
        <v>296</v>
      </c>
      <c r="DE63" s="98" t="s">
        <v>84</v>
      </c>
      <c r="DH63" s="2">
        <f>DK63-DI63</f>
        <v>68</v>
      </c>
      <c r="DI63" s="50">
        <v>30</v>
      </c>
      <c r="DJ63" s="46">
        <f>DK61</f>
        <v>96</v>
      </c>
      <c r="DK63" s="47">
        <v>98</v>
      </c>
      <c r="DQ63" s="1">
        <v>99</v>
      </c>
      <c r="DR63" s="1">
        <v>1</v>
      </c>
      <c r="DS63" s="2" t="s">
        <v>296</v>
      </c>
      <c r="DT63" s="97" t="s">
        <v>88</v>
      </c>
      <c r="DU63" s="3"/>
      <c r="DV63" s="3"/>
      <c r="DW63" s="3"/>
      <c r="DX63" s="50">
        <v>1316</v>
      </c>
      <c r="DY63" s="46">
        <v>1355</v>
      </c>
      <c r="DZ63" s="47">
        <v>1378</v>
      </c>
      <c r="EA63" s="3"/>
      <c r="EB63" s="3"/>
      <c r="EC63" s="3"/>
      <c r="EU63" s="2">
        <f>EU61+2</f>
        <v>67</v>
      </c>
      <c r="EV63" s="2">
        <v>1</v>
      </c>
      <c r="EW63" s="2" t="s">
        <v>296</v>
      </c>
      <c r="EX63" s="97" t="s">
        <v>520</v>
      </c>
      <c r="EY63" s="3"/>
      <c r="EZ63" s="3"/>
      <c r="FA63" s="3"/>
      <c r="FB63" s="130">
        <v>1878</v>
      </c>
      <c r="FC63" s="52">
        <v>1924</v>
      </c>
      <c r="FD63" s="53">
        <v>1953</v>
      </c>
      <c r="FE63" s="2"/>
      <c r="FF63" s="2"/>
      <c r="FG63" s="2"/>
      <c r="FW63" s="2"/>
      <c r="FX63" s="2"/>
      <c r="GN63" s="3">
        <v>17</v>
      </c>
      <c r="GO63" s="3" t="s">
        <v>570</v>
      </c>
      <c r="GR63" s="3">
        <v>3993</v>
      </c>
      <c r="GS63" s="3">
        <v>2060</v>
      </c>
      <c r="GT63" s="3">
        <v>295</v>
      </c>
      <c r="FDA63" s="7"/>
    </row>
    <row r="64" spans="1:202 4161:4161" ht="5.0999999999999996" customHeight="1" x14ac:dyDescent="0.25">
      <c r="BJ64" s="1"/>
      <c r="BK64" s="1"/>
      <c r="BL64" s="1"/>
      <c r="BM64" s="1"/>
      <c r="BN64" s="1"/>
      <c r="BO64" s="1"/>
      <c r="BP64" s="119"/>
      <c r="BQ64" s="119"/>
      <c r="BR64" s="72"/>
      <c r="DC64" s="1"/>
      <c r="DI64" s="49"/>
      <c r="DJ64" s="49"/>
      <c r="DK64" s="49"/>
      <c r="DR64" s="1"/>
      <c r="DX64" s="49"/>
      <c r="DY64" s="49"/>
      <c r="DZ64" s="16"/>
      <c r="EA64" s="3"/>
      <c r="EB64" s="3"/>
      <c r="EC64" s="3"/>
      <c r="FC64" s="2"/>
      <c r="FD64" s="2"/>
      <c r="FE64" s="2"/>
      <c r="FF64" s="2"/>
      <c r="FG64" s="2"/>
      <c r="FW64" s="2"/>
      <c r="FX64" s="2"/>
      <c r="FDA64" s="7"/>
    </row>
    <row r="65" spans="1:391 4161:4162" ht="15" customHeight="1" x14ac:dyDescent="0.25">
      <c r="A65" s="1">
        <f>A63+2</f>
        <v>377</v>
      </c>
      <c r="B65" s="2">
        <v>1</v>
      </c>
      <c r="C65" s="1" t="s">
        <v>296</v>
      </c>
      <c r="D65" s="1" t="s">
        <v>542</v>
      </c>
      <c r="F65" s="89"/>
      <c r="H65" s="151">
        <f>H57</f>
        <v>-690</v>
      </c>
      <c r="I65" s="152">
        <f>I63</f>
        <v>-660</v>
      </c>
      <c r="J65" s="153">
        <f>J63</f>
        <v>-620</v>
      </c>
      <c r="AT65" s="2">
        <f>AT63+2</f>
        <v>249</v>
      </c>
      <c r="AU65" s="1">
        <v>1</v>
      </c>
      <c r="AV65" s="1" t="s">
        <v>296</v>
      </c>
      <c r="AW65" s="1" t="s">
        <v>111</v>
      </c>
      <c r="AX65" s="1"/>
      <c r="AY65" s="1"/>
      <c r="AZ65" s="1"/>
      <c r="BA65" s="62">
        <f>BB65-40</f>
        <v>-11</v>
      </c>
      <c r="BB65" s="63">
        <f>I81</f>
        <v>29</v>
      </c>
      <c r="BC65" s="64">
        <v>44</v>
      </c>
      <c r="BI65" s="2">
        <f>BI63+2</f>
        <v>273</v>
      </c>
      <c r="BJ65" s="1">
        <v>1</v>
      </c>
      <c r="BK65" s="1" t="s">
        <v>296</v>
      </c>
      <c r="BL65" s="1" t="s">
        <v>583</v>
      </c>
      <c r="BM65" s="1">
        <f>BM67</f>
        <v>25.85</v>
      </c>
      <c r="BN65">
        <f>BO65-BM65</f>
        <v>54.15</v>
      </c>
      <c r="BO65" s="1">
        <f>BO67</f>
        <v>80</v>
      </c>
      <c r="BP65" s="118">
        <f>BQ67</f>
        <v>-73.699999999999477</v>
      </c>
      <c r="BQ65" s="118">
        <f>BP65+BM65</f>
        <v>-47.849999999999476</v>
      </c>
      <c r="BR65" s="118">
        <f>BP65+BO65</f>
        <v>6.300000000000523</v>
      </c>
      <c r="BU65" s="3">
        <f>BU67+1</f>
        <v>74</v>
      </c>
      <c r="BX65" s="2">
        <f>BI65</f>
        <v>273</v>
      </c>
      <c r="BY65" s="2">
        <v>1</v>
      </c>
      <c r="BZ65" s="2" t="s">
        <v>294</v>
      </c>
      <c r="CA65" s="98" t="s">
        <v>613</v>
      </c>
      <c r="CD65" s="2">
        <f>CD63</f>
        <v>1</v>
      </c>
      <c r="CE65" s="2">
        <f>BR65</f>
        <v>6.300000000000523</v>
      </c>
      <c r="CF65" s="2">
        <f>CE65</f>
        <v>6.300000000000523</v>
      </c>
      <c r="CG65" s="2">
        <f>CE65</f>
        <v>6.300000000000523</v>
      </c>
      <c r="DB65" s="2">
        <f>DB63+2</f>
        <v>95</v>
      </c>
      <c r="DC65" s="1">
        <v>1</v>
      </c>
      <c r="DD65" s="2" t="s">
        <v>296</v>
      </c>
      <c r="DE65" s="98" t="s">
        <v>87</v>
      </c>
      <c r="DH65" s="2">
        <f>DK65-DI65</f>
        <v>64</v>
      </c>
      <c r="DI65" s="50">
        <v>53</v>
      </c>
      <c r="DJ65" s="46">
        <f>DK63</f>
        <v>98</v>
      </c>
      <c r="DK65" s="47">
        <v>117</v>
      </c>
      <c r="DL65" s="3"/>
      <c r="DQ65" s="2">
        <f>DQ63+2</f>
        <v>101</v>
      </c>
      <c r="DR65" s="1">
        <v>1</v>
      </c>
      <c r="DS65" s="2" t="s">
        <v>296</v>
      </c>
      <c r="DT65" s="98" t="s">
        <v>91</v>
      </c>
      <c r="DX65" s="50">
        <v>1415</v>
      </c>
      <c r="DY65" s="46">
        <v>1452</v>
      </c>
      <c r="DZ65" s="47">
        <v>1493</v>
      </c>
      <c r="EA65" s="3"/>
      <c r="EB65" s="3"/>
      <c r="EC65" s="3"/>
      <c r="EU65" s="2">
        <f>EU63+2</f>
        <v>69</v>
      </c>
      <c r="EV65" s="2">
        <v>1</v>
      </c>
      <c r="EW65" s="2" t="s">
        <v>296</v>
      </c>
      <c r="EX65" s="98" t="s">
        <v>47</v>
      </c>
      <c r="FB65" s="52">
        <v>1922</v>
      </c>
      <c r="FC65" s="52">
        <v>1922</v>
      </c>
      <c r="FD65" s="53">
        <v>1991</v>
      </c>
      <c r="FE65" s="2"/>
      <c r="FF65" s="2"/>
      <c r="FG65" s="2"/>
      <c r="FW65" s="2"/>
      <c r="FX65" s="2"/>
      <c r="GN65" s="3">
        <v>18</v>
      </c>
      <c r="GO65" s="3" t="s">
        <v>325</v>
      </c>
      <c r="GR65" s="3">
        <v>4660</v>
      </c>
      <c r="GS65" s="3">
        <v>2037</v>
      </c>
      <c r="GT65" s="3">
        <v>305</v>
      </c>
      <c r="HG65" s="122"/>
      <c r="FDA65" s="7"/>
    </row>
    <row r="66" spans="1:391 4161:4162" ht="5.0999999999999996" customHeight="1" x14ac:dyDescent="0.25">
      <c r="BJ66" s="1"/>
      <c r="BK66" s="1"/>
      <c r="BL66" s="1"/>
      <c r="BM66" s="1"/>
      <c r="BN66" s="1"/>
      <c r="BO66" s="1"/>
      <c r="BP66" s="119"/>
      <c r="BQ66" s="119"/>
      <c r="BR66" s="72"/>
      <c r="DC66" s="1"/>
      <c r="DI66" s="49"/>
      <c r="DJ66" s="49"/>
      <c r="DK66" s="49"/>
      <c r="DL66" s="3"/>
      <c r="DR66" s="1"/>
      <c r="DX66" s="49"/>
      <c r="DY66" s="49"/>
      <c r="DZ66" s="16"/>
      <c r="EA66" s="3"/>
      <c r="EB66" s="3"/>
      <c r="EC66" s="3"/>
      <c r="FC66" s="2"/>
      <c r="FD66" s="2"/>
      <c r="FE66" s="2"/>
      <c r="FF66" s="2"/>
      <c r="FG66" s="2"/>
      <c r="FW66" s="2"/>
      <c r="FX66" s="2"/>
      <c r="HG66" s="122"/>
      <c r="FDA66" s="7"/>
    </row>
    <row r="67" spans="1:391 4161:4162" ht="15" customHeight="1" x14ac:dyDescent="0.25">
      <c r="A67" s="1">
        <f>A65+2</f>
        <v>379</v>
      </c>
      <c r="B67" s="1">
        <v>1</v>
      </c>
      <c r="C67" s="1" t="s">
        <v>296</v>
      </c>
      <c r="D67" s="1" t="s">
        <v>550</v>
      </c>
      <c r="H67" s="154">
        <f>H65</f>
        <v>-690</v>
      </c>
      <c r="I67" s="155">
        <f>I65</f>
        <v>-660</v>
      </c>
      <c r="J67" s="156">
        <f>J65</f>
        <v>-620</v>
      </c>
      <c r="AT67" s="2">
        <f>AT65+2</f>
        <v>251</v>
      </c>
      <c r="AU67" s="1">
        <v>1</v>
      </c>
      <c r="AV67" s="1" t="s">
        <v>296</v>
      </c>
      <c r="AW67" s="1" t="s">
        <v>106</v>
      </c>
      <c r="AX67" s="1"/>
      <c r="AY67" s="1"/>
      <c r="AZ67" s="1"/>
      <c r="BA67" s="62">
        <v>-3</v>
      </c>
      <c r="BB67" s="63">
        <f>I81</f>
        <v>29</v>
      </c>
      <c r="BC67" s="64">
        <v>67</v>
      </c>
      <c r="BI67" s="2">
        <f>BI65+2</f>
        <v>275</v>
      </c>
      <c r="BJ67" s="1">
        <v>1</v>
      </c>
      <c r="BK67" s="1" t="s">
        <v>296</v>
      </c>
      <c r="BL67" s="1" t="s">
        <v>297</v>
      </c>
      <c r="BM67" s="1">
        <f>BM69</f>
        <v>25.85</v>
      </c>
      <c r="BN67">
        <f>BO67-BM67</f>
        <v>54.15</v>
      </c>
      <c r="BO67" s="1">
        <f>BO69</f>
        <v>80</v>
      </c>
      <c r="BP67" s="118">
        <f>BQ69</f>
        <v>-99.549999999999471</v>
      </c>
      <c r="BQ67" s="118">
        <f>BP67+BM67</f>
        <v>-73.699999999999477</v>
      </c>
      <c r="BR67" s="118">
        <f>BP67+BO67</f>
        <v>-19.549999999999471</v>
      </c>
      <c r="BU67" s="3">
        <f>BU69+1</f>
        <v>73</v>
      </c>
      <c r="BX67" s="2">
        <f>BI67</f>
        <v>275</v>
      </c>
      <c r="BY67" s="2">
        <v>1</v>
      </c>
      <c r="BZ67" s="2" t="s">
        <v>294</v>
      </c>
      <c r="CA67" s="98" t="s">
        <v>613</v>
      </c>
      <c r="CD67" s="2">
        <f>CD65</f>
        <v>1</v>
      </c>
      <c r="CE67" s="2">
        <f>BR67</f>
        <v>-19.549999999999471</v>
      </c>
      <c r="CF67" s="2">
        <f>CE67</f>
        <v>-19.549999999999471</v>
      </c>
      <c r="CG67" s="2">
        <f>CE67</f>
        <v>-19.549999999999471</v>
      </c>
      <c r="DB67" s="2">
        <f>DB65+2</f>
        <v>97</v>
      </c>
      <c r="DC67" s="1">
        <v>1</v>
      </c>
      <c r="DD67" s="2" t="s">
        <v>296</v>
      </c>
      <c r="DE67" s="98" t="s">
        <v>90</v>
      </c>
      <c r="DH67" s="2">
        <f>DK67-DI67</f>
        <v>62</v>
      </c>
      <c r="DI67" s="50">
        <v>76</v>
      </c>
      <c r="DJ67" s="46">
        <f>DK65</f>
        <v>117</v>
      </c>
      <c r="DK67" s="47">
        <v>138</v>
      </c>
      <c r="DL67" s="3"/>
      <c r="DQ67" s="2">
        <f>DQ65+2</f>
        <v>103</v>
      </c>
      <c r="DR67" s="1">
        <v>1</v>
      </c>
      <c r="DS67" s="2" t="s">
        <v>296</v>
      </c>
      <c r="DT67" s="98" t="s">
        <v>93</v>
      </c>
      <c r="DX67" s="50">
        <v>1459</v>
      </c>
      <c r="DY67" s="46">
        <v>1508</v>
      </c>
      <c r="DZ67" s="47">
        <v>1519</v>
      </c>
      <c r="EA67" s="3"/>
      <c r="EB67" s="3"/>
      <c r="EC67" s="3"/>
      <c r="EN67" s="3"/>
      <c r="EO67" s="3"/>
      <c r="EU67" s="3"/>
      <c r="EV67" s="3"/>
      <c r="EW67" s="3"/>
      <c r="EX67" s="3"/>
      <c r="EY67" s="3"/>
      <c r="EZ67" s="3"/>
      <c r="FA67" s="3"/>
      <c r="FB67" s="3"/>
      <c r="FE67" s="2"/>
      <c r="FF67" s="2"/>
      <c r="FG67" s="2"/>
      <c r="FH67" s="2"/>
      <c r="FI67" s="2"/>
      <c r="FW67" s="2"/>
      <c r="FX67" s="2"/>
      <c r="GN67" s="3">
        <v>19</v>
      </c>
      <c r="GO67" s="3" t="s">
        <v>629</v>
      </c>
      <c r="GR67" s="3">
        <v>4700</v>
      </c>
      <c r="GS67" s="3">
        <v>630</v>
      </c>
      <c r="GT67" s="3">
        <v>150</v>
      </c>
      <c r="HG67" s="122"/>
      <c r="FDA67" s="7"/>
    </row>
    <row r="68" spans="1:391 4161:4162" ht="5.0999999999999996" customHeight="1" x14ac:dyDescent="0.25">
      <c r="BJ68" s="1"/>
      <c r="BK68" s="1"/>
      <c r="BL68" s="1"/>
      <c r="BM68" s="1"/>
      <c r="BN68" s="1"/>
      <c r="BO68" s="1"/>
      <c r="BP68" s="119"/>
      <c r="BQ68" s="119"/>
      <c r="BR68" s="72"/>
      <c r="DC68" s="1"/>
      <c r="DI68" s="49"/>
      <c r="DJ68" s="49"/>
      <c r="DK68" s="49"/>
      <c r="DL68" s="3"/>
      <c r="DR68" s="1"/>
      <c r="DX68" s="49"/>
      <c r="DY68" s="49"/>
      <c r="DZ68" s="16"/>
      <c r="EA68" s="3"/>
      <c r="EB68" s="3"/>
      <c r="EC68" s="3"/>
      <c r="EN68" s="3"/>
      <c r="EO68" s="3"/>
      <c r="EU68" s="3"/>
      <c r="EV68" s="3"/>
      <c r="EW68" s="3"/>
      <c r="EX68" s="3"/>
      <c r="EY68" s="3"/>
      <c r="EZ68" s="3"/>
      <c r="FA68" s="3"/>
      <c r="FB68" s="3"/>
      <c r="FE68" s="2"/>
      <c r="FF68" s="2"/>
      <c r="FG68" s="2"/>
      <c r="FH68" s="2"/>
      <c r="FI68" s="2"/>
      <c r="FW68" s="2"/>
      <c r="FX68" s="2"/>
      <c r="HG68" s="122"/>
      <c r="FDA68" s="7"/>
    </row>
    <row r="69" spans="1:391 4161:4162" ht="15" customHeight="1" x14ac:dyDescent="0.25">
      <c r="A69" s="1">
        <f>A67+2</f>
        <v>381</v>
      </c>
      <c r="B69" s="1">
        <v>1</v>
      </c>
      <c r="C69" s="1" t="s">
        <v>296</v>
      </c>
      <c r="D69" s="1" t="s">
        <v>549</v>
      </c>
      <c r="H69" s="157">
        <f>H67</f>
        <v>-690</v>
      </c>
      <c r="I69" s="154">
        <f>I67</f>
        <v>-660</v>
      </c>
      <c r="J69" s="156">
        <f>J67</f>
        <v>-620</v>
      </c>
      <c r="BI69" s="2">
        <f>BI67+2</f>
        <v>277</v>
      </c>
      <c r="BJ69" s="1">
        <v>1</v>
      </c>
      <c r="BK69" s="1" t="s">
        <v>296</v>
      </c>
      <c r="BL69" s="1" t="s">
        <v>584</v>
      </c>
      <c r="BM69" s="1">
        <f>BM71</f>
        <v>25.85</v>
      </c>
      <c r="BN69">
        <f>BO69-BM69</f>
        <v>54.15</v>
      </c>
      <c r="BO69" s="1">
        <f>BO71</f>
        <v>80</v>
      </c>
      <c r="BP69" s="118">
        <f>BQ71</f>
        <v>-125.39999999999947</v>
      </c>
      <c r="BQ69" s="118">
        <f>BP69+BM69</f>
        <v>-99.549999999999471</v>
      </c>
      <c r="BR69" s="118">
        <f>BP69+BO69</f>
        <v>-45.399999999999466</v>
      </c>
      <c r="BU69" s="3">
        <f>BU71+1</f>
        <v>72</v>
      </c>
      <c r="BX69" s="2">
        <f>BI69</f>
        <v>277</v>
      </c>
      <c r="BY69" s="2">
        <v>1</v>
      </c>
      <c r="BZ69" s="2" t="s">
        <v>294</v>
      </c>
      <c r="CA69" s="98" t="s">
        <v>613</v>
      </c>
      <c r="CD69" s="2">
        <f>CD67</f>
        <v>1</v>
      </c>
      <c r="CE69" s="2">
        <f>BR69</f>
        <v>-45.399999999999466</v>
      </c>
      <c r="CF69" s="2">
        <f>CE69</f>
        <v>-45.399999999999466</v>
      </c>
      <c r="CG69" s="2">
        <f>CE69</f>
        <v>-45.399999999999466</v>
      </c>
      <c r="DB69" s="2">
        <f>DB67+2</f>
        <v>99</v>
      </c>
      <c r="DC69" s="1">
        <v>1</v>
      </c>
      <c r="DD69" s="2" t="s">
        <v>296</v>
      </c>
      <c r="DE69" s="98" t="s">
        <v>92</v>
      </c>
      <c r="DH69" s="2">
        <f>DK69-DI69</f>
        <v>75</v>
      </c>
      <c r="DI69" s="50">
        <v>86</v>
      </c>
      <c r="DJ69" s="46">
        <f>DK67</f>
        <v>138</v>
      </c>
      <c r="DK69" s="47">
        <v>161</v>
      </c>
      <c r="DL69" s="3"/>
      <c r="DQ69" s="2">
        <f>DQ67+2</f>
        <v>105</v>
      </c>
      <c r="DR69" s="1">
        <v>1</v>
      </c>
      <c r="DS69" s="2" t="s">
        <v>296</v>
      </c>
      <c r="DT69" s="98" t="s">
        <v>95</v>
      </c>
      <c r="DX69" s="50">
        <v>1500</v>
      </c>
      <c r="DY69" s="46">
        <v>1520</v>
      </c>
      <c r="DZ69" s="47">
        <v>1558</v>
      </c>
      <c r="EA69" s="3"/>
      <c r="EB69" s="3"/>
      <c r="EC69" s="3"/>
      <c r="EU69" s="2">
        <v>75</v>
      </c>
      <c r="EV69" s="2">
        <v>1</v>
      </c>
      <c r="EW69" s="2" t="s">
        <v>296</v>
      </c>
      <c r="EX69" s="97" t="s">
        <v>519</v>
      </c>
      <c r="EY69" s="3"/>
      <c r="EZ69" s="3"/>
      <c r="FA69" s="3"/>
      <c r="FB69" s="130">
        <v>1893</v>
      </c>
      <c r="FC69" s="52">
        <v>1934</v>
      </c>
      <c r="FD69" s="53">
        <v>1976</v>
      </c>
      <c r="FE69" s="2"/>
      <c r="FF69" s="2"/>
      <c r="FG69" s="2"/>
      <c r="FH69" s="2"/>
      <c r="FI69" s="2"/>
      <c r="FW69" s="2"/>
      <c r="FX69" s="2"/>
      <c r="GN69" s="3">
        <v>20</v>
      </c>
      <c r="GO69" s="3" t="s">
        <v>628</v>
      </c>
      <c r="GR69" s="3">
        <v>6100</v>
      </c>
      <c r="GS69" s="3">
        <v>400</v>
      </c>
      <c r="GT69" s="3">
        <v>200</v>
      </c>
      <c r="HG69" s="122"/>
      <c r="FDA69" s="7"/>
    </row>
    <row r="70" spans="1:391 4161:4162" ht="5.0999999999999996" customHeight="1" x14ac:dyDescent="0.25">
      <c r="BJ70" s="1"/>
      <c r="BK70" s="1"/>
      <c r="BL70" s="1"/>
      <c r="BM70" s="1"/>
      <c r="BN70" s="1"/>
      <c r="BO70" s="1"/>
      <c r="BP70" s="119"/>
      <c r="BQ70" s="119"/>
      <c r="BR70" s="72"/>
      <c r="DI70" s="49"/>
      <c r="DJ70" s="49"/>
      <c r="DK70" s="49"/>
      <c r="DL70" s="3"/>
      <c r="EU70" s="3"/>
      <c r="EV70" s="3"/>
      <c r="EW70" s="3"/>
      <c r="EX70" s="3"/>
      <c r="EY70" s="3"/>
      <c r="EZ70" s="3"/>
      <c r="FA70" s="3"/>
      <c r="FB70" s="3"/>
      <c r="FH70" s="2"/>
      <c r="FI70" s="2"/>
      <c r="FDA70" s="7"/>
    </row>
    <row r="71" spans="1:391 4161:4162" ht="15" customHeight="1" x14ac:dyDescent="0.25">
      <c r="A71" s="1">
        <f>A69+2</f>
        <v>383</v>
      </c>
      <c r="B71" s="2">
        <v>1</v>
      </c>
      <c r="C71" s="2" t="s">
        <v>296</v>
      </c>
      <c r="D71" s="2" t="s">
        <v>558</v>
      </c>
      <c r="E71" s="2"/>
      <c r="F71" s="2"/>
      <c r="G71" s="2"/>
      <c r="H71" s="158">
        <f>H69</f>
        <v>-690</v>
      </c>
      <c r="I71" s="159">
        <f>I69</f>
        <v>-660</v>
      </c>
      <c r="J71" s="160">
        <f>J69</f>
        <v>-620</v>
      </c>
      <c r="AT71" s="1">
        <v>259</v>
      </c>
      <c r="AU71" s="1">
        <v>1</v>
      </c>
      <c r="AV71" s="1" t="s">
        <v>296</v>
      </c>
      <c r="AW71" s="1" t="s">
        <v>100</v>
      </c>
      <c r="AX71" s="1"/>
      <c r="AY71" s="1"/>
      <c r="AZ71" s="1"/>
      <c r="BA71" s="95">
        <v>-5</v>
      </c>
      <c r="BB71" s="63">
        <f>I81</f>
        <v>29</v>
      </c>
      <c r="BC71" s="64">
        <v>30</v>
      </c>
      <c r="BI71" s="2">
        <f>BI69+2</f>
        <v>279</v>
      </c>
      <c r="BJ71" s="1">
        <v>1</v>
      </c>
      <c r="BK71" s="1" t="s">
        <v>296</v>
      </c>
      <c r="BL71" s="1" t="s">
        <v>585</v>
      </c>
      <c r="BM71" s="1">
        <f>BM73</f>
        <v>25.85</v>
      </c>
      <c r="BN71">
        <f>BO71-BM71</f>
        <v>54.15</v>
      </c>
      <c r="BO71" s="1">
        <f>BO73</f>
        <v>80</v>
      </c>
      <c r="BP71" s="118">
        <f>BQ73</f>
        <v>-151.24999999999946</v>
      </c>
      <c r="BQ71" s="118">
        <f>BP71+BM71</f>
        <v>-125.39999999999947</v>
      </c>
      <c r="BR71" s="118">
        <f>BP71+BO71</f>
        <v>-71.24999999999946</v>
      </c>
      <c r="BU71" s="3">
        <f>BU73+1</f>
        <v>71</v>
      </c>
      <c r="BX71" s="2">
        <f>BI71</f>
        <v>279</v>
      </c>
      <c r="BY71" s="2">
        <v>1</v>
      </c>
      <c r="BZ71" s="2" t="s">
        <v>294</v>
      </c>
      <c r="CA71" s="98" t="s">
        <v>613</v>
      </c>
      <c r="CD71" s="2">
        <f>CD69</f>
        <v>1</v>
      </c>
      <c r="CE71" s="2">
        <f>BR71</f>
        <v>-71.24999999999946</v>
      </c>
      <c r="CF71" s="2">
        <f>CE71</f>
        <v>-71.24999999999946</v>
      </c>
      <c r="CG71" s="2">
        <f>CE71</f>
        <v>-71.24999999999946</v>
      </c>
      <c r="DB71" s="2">
        <f>DB69+2</f>
        <v>101</v>
      </c>
      <c r="DC71" s="1">
        <v>1</v>
      </c>
      <c r="DD71" s="2" t="s">
        <v>296</v>
      </c>
      <c r="DE71" s="97" t="s">
        <v>94</v>
      </c>
      <c r="DF71" s="3"/>
      <c r="DG71" s="3"/>
      <c r="DH71" s="2">
        <f>DK71-DI71</f>
        <v>59</v>
      </c>
      <c r="DI71" s="50">
        <v>121</v>
      </c>
      <c r="DJ71" s="46">
        <f>DK69</f>
        <v>161</v>
      </c>
      <c r="DK71" s="47">
        <v>180</v>
      </c>
      <c r="DL71" s="3"/>
      <c r="EU71" s="2">
        <f>EU69+2</f>
        <v>77</v>
      </c>
      <c r="EV71" s="2">
        <v>1</v>
      </c>
      <c r="EW71" s="2" t="s">
        <v>296</v>
      </c>
      <c r="EX71" s="98" t="s">
        <v>53</v>
      </c>
      <c r="FB71" s="130">
        <v>1914</v>
      </c>
      <c r="FC71" s="52">
        <v>1949</v>
      </c>
      <c r="FD71" s="53">
        <v>2020</v>
      </c>
      <c r="FH71" s="2"/>
      <c r="FI71" s="2"/>
      <c r="GN71" s="3">
        <v>21</v>
      </c>
      <c r="GO71" s="3" t="s">
        <v>627</v>
      </c>
      <c r="GR71" s="3">
        <v>6050</v>
      </c>
      <c r="GS71" s="3">
        <v>2285</v>
      </c>
      <c r="GT71" s="3">
        <v>300</v>
      </c>
      <c r="HJ71" s="122"/>
      <c r="FDA71" s="7"/>
    </row>
    <row r="72" spans="1:391 4161:4162" ht="5.0999999999999996" customHeight="1" x14ac:dyDescent="0.25">
      <c r="BJ72" s="1"/>
      <c r="BK72" s="1"/>
      <c r="BL72" s="1"/>
      <c r="BM72" s="1"/>
      <c r="BN72" s="1"/>
      <c r="BO72" s="1"/>
      <c r="BP72" s="119"/>
      <c r="BQ72" s="119"/>
      <c r="BR72" s="72"/>
      <c r="DC72" s="1"/>
      <c r="DE72" s="3"/>
      <c r="DF72" s="3"/>
      <c r="DG72" s="3"/>
      <c r="DH72" s="3"/>
      <c r="DI72" s="16"/>
      <c r="DJ72" s="16"/>
      <c r="DK72" s="16"/>
      <c r="DL72" s="3"/>
      <c r="DM72" s="3"/>
      <c r="DN72" s="3"/>
      <c r="FC72" s="2"/>
      <c r="FD72" s="2"/>
      <c r="FH72" s="2"/>
      <c r="FI72" s="2"/>
      <c r="FDA72" s="7"/>
    </row>
    <row r="73" spans="1:391 4161:4162" ht="15" customHeight="1" x14ac:dyDescent="0.25">
      <c r="BI73" s="2">
        <f>BI71+2</f>
        <v>281</v>
      </c>
      <c r="BJ73" s="1">
        <v>1</v>
      </c>
      <c r="BK73" s="1" t="s">
        <v>296</v>
      </c>
      <c r="BL73" s="1" t="s">
        <v>105</v>
      </c>
      <c r="BM73" s="1">
        <f>BM77</f>
        <v>25.85</v>
      </c>
      <c r="BN73">
        <f>BO73-BM73</f>
        <v>54.15</v>
      </c>
      <c r="BO73" s="1">
        <f>BO77</f>
        <v>80</v>
      </c>
      <c r="BP73" s="118">
        <f>BQ75</f>
        <v>-177.09999999999945</v>
      </c>
      <c r="BQ73" s="118">
        <f>BP73+BM73</f>
        <v>-151.24999999999946</v>
      </c>
      <c r="BR73" s="118">
        <f>BP73+BO73</f>
        <v>-97.099999999999454</v>
      </c>
      <c r="BU73" s="3">
        <f>BU75+1</f>
        <v>70</v>
      </c>
      <c r="BX73" s="2">
        <f>BI73</f>
        <v>281</v>
      </c>
      <c r="BY73" s="2">
        <v>1</v>
      </c>
      <c r="BZ73" s="2" t="s">
        <v>294</v>
      </c>
      <c r="CA73" s="98" t="s">
        <v>613</v>
      </c>
      <c r="CD73" s="2">
        <f>CD71</f>
        <v>1</v>
      </c>
      <c r="CE73" s="2">
        <f>BR73</f>
        <v>-97.099999999999454</v>
      </c>
      <c r="CF73" s="2">
        <f>CE73</f>
        <v>-97.099999999999454</v>
      </c>
      <c r="CG73" s="2">
        <f>CE73</f>
        <v>-97.099999999999454</v>
      </c>
      <c r="DB73" s="2">
        <f>DB71+2</f>
        <v>103</v>
      </c>
      <c r="DC73" s="1">
        <v>1</v>
      </c>
      <c r="DD73" s="2" t="s">
        <v>296</v>
      </c>
      <c r="DE73" s="97" t="s">
        <v>98</v>
      </c>
      <c r="DF73" s="3"/>
      <c r="DG73" s="3"/>
      <c r="DH73" s="2">
        <f>DK73-DI73</f>
        <v>31</v>
      </c>
      <c r="DI73" s="50">
        <v>161</v>
      </c>
      <c r="DJ73" s="46">
        <f>DK71</f>
        <v>180</v>
      </c>
      <c r="DK73" s="47">
        <v>192</v>
      </c>
      <c r="DL73" s="3"/>
      <c r="DM73" s="3"/>
      <c r="DN73" s="3"/>
      <c r="EU73" s="3"/>
      <c r="EV73" s="3"/>
      <c r="EW73" s="3"/>
      <c r="EX73" s="3"/>
      <c r="EY73" s="3"/>
      <c r="EZ73" s="3"/>
      <c r="FA73" s="3"/>
      <c r="FB73" s="3"/>
      <c r="FH73" s="2"/>
      <c r="FI73" s="2"/>
      <c r="GN73" s="3">
        <v>22</v>
      </c>
      <c r="GO73" s="3" t="s">
        <v>326</v>
      </c>
      <c r="GR73" s="3">
        <v>6917</v>
      </c>
      <c r="GS73" s="3">
        <v>1855</v>
      </c>
      <c r="GT73" s="3">
        <v>40</v>
      </c>
      <c r="HJ73" s="122"/>
      <c r="FDA73" s="7"/>
    </row>
    <row r="74" spans="1:391 4161:4162" ht="5.0999999999999996" customHeight="1" x14ac:dyDescent="0.25">
      <c r="BJ74" s="1"/>
      <c r="BK74" s="1"/>
      <c r="BL74" s="1"/>
      <c r="BM74" s="1"/>
      <c r="BN74" s="1"/>
      <c r="BO74" s="1"/>
      <c r="BP74" s="1"/>
      <c r="DC74" s="1"/>
      <c r="DE74" s="3"/>
      <c r="DF74" s="3"/>
      <c r="DG74" s="3"/>
      <c r="DH74" s="3"/>
      <c r="DI74" s="16"/>
      <c r="DJ74" s="16"/>
      <c r="DK74" s="16"/>
      <c r="DL74" s="3"/>
      <c r="DM74" s="3"/>
      <c r="DN74" s="3"/>
      <c r="EU74" s="3"/>
      <c r="EV74" s="3"/>
      <c r="EW74" s="3"/>
      <c r="EX74" s="3"/>
      <c r="EY74" s="3"/>
      <c r="EZ74" s="3"/>
      <c r="FA74" s="3"/>
      <c r="FB74" s="3"/>
      <c r="FH74" s="2"/>
      <c r="FI74" s="2"/>
      <c r="FDA74" s="7"/>
    </row>
    <row r="75" spans="1:391 4161:4162" ht="15" customHeight="1" x14ac:dyDescent="0.25">
      <c r="AV75" s="90" t="s">
        <v>417</v>
      </c>
      <c r="BI75" s="2">
        <f>BI73+2</f>
        <v>283</v>
      </c>
      <c r="BJ75" s="1">
        <v>1</v>
      </c>
      <c r="BK75" s="1" t="s">
        <v>296</v>
      </c>
      <c r="BL75" s="1" t="s">
        <v>586</v>
      </c>
      <c r="BM75" s="1">
        <f>BM79</f>
        <v>25.85</v>
      </c>
      <c r="BN75">
        <f>BO75-BM75</f>
        <v>54.15</v>
      </c>
      <c r="BO75" s="1">
        <f>BO79</f>
        <v>80</v>
      </c>
      <c r="BP75" s="118">
        <f>BQ77</f>
        <v>-202.94999999999945</v>
      </c>
      <c r="BQ75" s="118">
        <f>BP75+BM75</f>
        <v>-177.09999999999945</v>
      </c>
      <c r="BR75" s="118">
        <f>BP75+BO75</f>
        <v>-122.94999999999945</v>
      </c>
      <c r="BU75" s="3">
        <f>BU77+1</f>
        <v>69</v>
      </c>
      <c r="BX75" s="2">
        <f>BI75</f>
        <v>283</v>
      </c>
      <c r="BY75" s="2">
        <v>1</v>
      </c>
      <c r="BZ75" s="2" t="s">
        <v>294</v>
      </c>
      <c r="CA75" s="98" t="s">
        <v>614</v>
      </c>
      <c r="CD75" s="2">
        <f>CD73</f>
        <v>1</v>
      </c>
      <c r="CE75" s="2">
        <f>BR75</f>
        <v>-122.94999999999945</v>
      </c>
      <c r="CF75" s="2">
        <f>CE75</f>
        <v>-122.94999999999945</v>
      </c>
      <c r="CG75" s="2">
        <f>CE75</f>
        <v>-122.94999999999945</v>
      </c>
      <c r="CM75" s="1"/>
      <c r="CO75" s="56" t="s">
        <v>96</v>
      </c>
      <c r="DB75" s="2">
        <f>DB73+2</f>
        <v>105</v>
      </c>
      <c r="DC75" s="1">
        <v>1</v>
      </c>
      <c r="DD75" s="2" t="s">
        <v>296</v>
      </c>
      <c r="DE75" s="97" t="s">
        <v>103</v>
      </c>
      <c r="DF75" s="3"/>
      <c r="DG75" s="3"/>
      <c r="DH75" s="2">
        <f>DK75-DI75</f>
        <v>65</v>
      </c>
      <c r="DI75" s="50">
        <v>146</v>
      </c>
      <c r="DJ75" s="46">
        <v>193</v>
      </c>
      <c r="DK75" s="47">
        <v>211</v>
      </c>
      <c r="DL75" s="3"/>
      <c r="DM75" s="3"/>
      <c r="DN75" s="3"/>
      <c r="EU75" s="2">
        <v>83</v>
      </c>
      <c r="EV75" s="3">
        <v>1</v>
      </c>
      <c r="EW75" s="3" t="s">
        <v>296</v>
      </c>
      <c r="EX75" s="97" t="s">
        <v>518</v>
      </c>
      <c r="EY75" s="3"/>
      <c r="EZ75" s="3"/>
      <c r="FA75" s="3"/>
      <c r="FB75" s="130">
        <v>1869</v>
      </c>
      <c r="FC75" s="52">
        <v>1914</v>
      </c>
      <c r="FD75" s="53">
        <v>1948</v>
      </c>
      <c r="FH75" s="2"/>
      <c r="FI75" s="2"/>
      <c r="JA75" s="7"/>
      <c r="FDA75" s="7"/>
    </row>
    <row r="76" spans="1:391 4161:4162" ht="5.0999999999999996" customHeight="1" x14ac:dyDescent="0.25">
      <c r="BJ76" s="1"/>
      <c r="BK76" s="1"/>
      <c r="BL76" s="1"/>
      <c r="BM76" s="1"/>
      <c r="BN76" s="1"/>
      <c r="BO76" s="1"/>
      <c r="BP76" s="1"/>
      <c r="DC76" s="1"/>
      <c r="DE76" s="3"/>
      <c r="DF76" s="3"/>
      <c r="DG76" s="3"/>
      <c r="DH76" s="3"/>
      <c r="DI76" s="16"/>
      <c r="DJ76" s="16"/>
      <c r="DK76" s="16"/>
      <c r="DL76" s="3"/>
      <c r="DM76" s="3"/>
      <c r="DN76" s="3"/>
      <c r="EU76" s="3"/>
      <c r="EV76" s="3"/>
      <c r="EW76" s="3"/>
      <c r="EX76" s="3"/>
      <c r="EY76" s="3"/>
      <c r="EZ76" s="3"/>
      <c r="FA76" s="3"/>
      <c r="FB76" s="3"/>
      <c r="FH76" s="2"/>
      <c r="FI76" s="2"/>
      <c r="FDA76" s="7"/>
      <c r="FDB76" s="7"/>
    </row>
    <row r="77" spans="1:391 4161:4162" ht="15" customHeight="1" x14ac:dyDescent="0.25">
      <c r="AE77" s="2">
        <f>AT77</f>
        <v>249</v>
      </c>
      <c r="AF77" s="2">
        <v>1</v>
      </c>
      <c r="AG77" s="2" t="s">
        <v>294</v>
      </c>
      <c r="AH77" s="98" t="s">
        <v>485</v>
      </c>
      <c r="AK77" s="2">
        <v>1</v>
      </c>
      <c r="AL77" s="2">
        <f>BC77</f>
        <v>-606</v>
      </c>
      <c r="AM77" s="2">
        <f>AL77</f>
        <v>-606</v>
      </c>
      <c r="AN77" s="2">
        <f>AL77</f>
        <v>-606</v>
      </c>
      <c r="AT77" s="2">
        <v>249</v>
      </c>
      <c r="AU77" s="1">
        <v>1</v>
      </c>
      <c r="AV77" s="1" t="s">
        <v>296</v>
      </c>
      <c r="AW77" s="1" t="s">
        <v>418</v>
      </c>
      <c r="AX77" s="1"/>
      <c r="AY77" s="1"/>
      <c r="AZ77" s="1"/>
      <c r="BA77" s="69">
        <f>BB77</f>
        <v>-606</v>
      </c>
      <c r="BB77" s="69">
        <v>-606</v>
      </c>
      <c r="BC77" s="70">
        <v>-606</v>
      </c>
      <c r="BI77" s="2">
        <f>BI75+2</f>
        <v>285</v>
      </c>
      <c r="BJ77" s="1">
        <v>1</v>
      </c>
      <c r="BK77" s="1" t="s">
        <v>296</v>
      </c>
      <c r="BL77" s="1" t="s">
        <v>205</v>
      </c>
      <c r="BM77" s="1">
        <f>BM79</f>
        <v>25.85</v>
      </c>
      <c r="BN77">
        <f>BO77-BM77</f>
        <v>54.15</v>
      </c>
      <c r="BO77" s="1">
        <f>BO79</f>
        <v>80</v>
      </c>
      <c r="BP77" s="118">
        <f>BQ79</f>
        <v>-228.79999999999944</v>
      </c>
      <c r="BQ77" s="118">
        <f>BP77+BM77</f>
        <v>-202.94999999999945</v>
      </c>
      <c r="BR77" s="118">
        <f>BP77+BO77</f>
        <v>-148.79999999999944</v>
      </c>
      <c r="BU77" s="3">
        <f>BU79+1</f>
        <v>68</v>
      </c>
      <c r="BX77" s="2">
        <f>BI77</f>
        <v>285</v>
      </c>
      <c r="BY77" s="2">
        <v>1</v>
      </c>
      <c r="BZ77" s="2" t="s">
        <v>294</v>
      </c>
      <c r="CA77" s="98" t="s">
        <v>614</v>
      </c>
      <c r="CD77" s="2">
        <f>CD75</f>
        <v>1</v>
      </c>
      <c r="CE77" s="2">
        <f>BR77</f>
        <v>-148.79999999999944</v>
      </c>
      <c r="CF77" s="2">
        <f>CE77</f>
        <v>-148.79999999999944</v>
      </c>
      <c r="CG77" s="2">
        <f>CE77</f>
        <v>-148.79999999999944</v>
      </c>
      <c r="CM77" s="2">
        <v>213</v>
      </c>
      <c r="CN77" s="2">
        <v>1</v>
      </c>
      <c r="CO77" s="2" t="s">
        <v>296</v>
      </c>
      <c r="CP77" s="98" t="s">
        <v>99</v>
      </c>
      <c r="CQ77" s="3"/>
      <c r="CR77" s="3"/>
      <c r="CT77" s="58">
        <v>-167</v>
      </c>
      <c r="CU77" s="58">
        <v>-167</v>
      </c>
      <c r="CV77" s="59">
        <v>-63</v>
      </c>
      <c r="DB77" s="2">
        <f>DB75+2</f>
        <v>107</v>
      </c>
      <c r="DC77" s="1">
        <v>1</v>
      </c>
      <c r="DD77" s="2" t="s">
        <v>296</v>
      </c>
      <c r="DE77" s="97" t="s">
        <v>515</v>
      </c>
      <c r="DF77" s="3"/>
      <c r="DG77" s="3"/>
      <c r="DH77" s="2">
        <f>DK77-DI77</f>
        <v>29</v>
      </c>
      <c r="DI77" s="50">
        <v>188</v>
      </c>
      <c r="DJ77" s="46">
        <f>DK75</f>
        <v>211</v>
      </c>
      <c r="DK77" s="47">
        <v>217</v>
      </c>
      <c r="DL77" s="3"/>
      <c r="DM77" s="3"/>
      <c r="DN77" s="3"/>
      <c r="EF77" s="2">
        <v>141</v>
      </c>
      <c r="EG77" s="2">
        <v>1</v>
      </c>
      <c r="EH77" s="2" t="s">
        <v>296</v>
      </c>
      <c r="EI77" s="98" t="s">
        <v>132</v>
      </c>
      <c r="EL77" s="2">
        <f>EO77-EM77</f>
        <v>65</v>
      </c>
      <c r="EM77" s="68">
        <v>1491</v>
      </c>
      <c r="EN77" s="69">
        <v>1522</v>
      </c>
      <c r="EO77" s="70">
        <v>1556</v>
      </c>
      <c r="EP77" s="3"/>
      <c r="EQ77" s="3"/>
      <c r="EU77" s="2">
        <f>EU75+2</f>
        <v>85</v>
      </c>
      <c r="EV77" s="2">
        <v>1</v>
      </c>
      <c r="EW77" s="2" t="s">
        <v>296</v>
      </c>
      <c r="EX77" s="98" t="s">
        <v>69</v>
      </c>
      <c r="FB77" s="52">
        <v>1947</v>
      </c>
      <c r="FC77" s="52">
        <v>1947</v>
      </c>
      <c r="FD77" s="53">
        <v>2020</v>
      </c>
      <c r="FG77" s="7"/>
      <c r="FH77" s="2"/>
      <c r="FI77" s="2"/>
      <c r="HJ77" s="122"/>
      <c r="JA77" s="7"/>
      <c r="FDA77" s="7"/>
    </row>
    <row r="78" spans="1:391 4161:4162" ht="5.0999999999999996" customHeight="1" x14ac:dyDescent="0.25">
      <c r="BJ78" s="1"/>
      <c r="BK78" s="1"/>
      <c r="BL78" s="1"/>
      <c r="BM78" s="1"/>
      <c r="BN78" s="1"/>
      <c r="BO78" s="1"/>
      <c r="BP78" s="119"/>
      <c r="BQ78" s="119"/>
      <c r="BR78" s="72"/>
      <c r="CO78" s="3"/>
      <c r="CP78" s="3"/>
      <c r="CQ78" s="3"/>
      <c r="CR78" s="3"/>
      <c r="CT78" s="49"/>
      <c r="CU78" s="49"/>
      <c r="CV78" s="49"/>
      <c r="DC78" s="1"/>
      <c r="DE78" s="3"/>
      <c r="DF78" s="3"/>
      <c r="DG78" s="3"/>
      <c r="DH78" s="3"/>
      <c r="DI78" s="16"/>
      <c r="DJ78" s="16"/>
      <c r="DK78" s="16"/>
      <c r="DL78" s="3"/>
      <c r="DM78" s="3"/>
      <c r="DN78" s="3"/>
      <c r="EP78" s="3"/>
      <c r="EQ78" s="3"/>
      <c r="EU78" s="3"/>
      <c r="EV78" s="3"/>
      <c r="EW78" s="3"/>
      <c r="EX78" s="3"/>
      <c r="EY78" s="3"/>
      <c r="EZ78" s="3"/>
      <c r="FA78" s="3"/>
      <c r="FB78" s="3"/>
      <c r="FH78" s="2"/>
      <c r="FI78" s="2"/>
      <c r="FDA78" s="7"/>
      <c r="FDB78" s="7"/>
    </row>
    <row r="79" spans="1:391 4161:4162" ht="15" customHeight="1" x14ac:dyDescent="0.25">
      <c r="B79" s="2"/>
      <c r="C79" s="57" t="s">
        <v>97</v>
      </c>
      <c r="H79" s="4"/>
      <c r="I79" s="4"/>
      <c r="J79" s="3"/>
      <c r="AE79" s="2">
        <f>AT79</f>
        <v>251</v>
      </c>
      <c r="AF79" s="2">
        <v>1</v>
      </c>
      <c r="AG79" s="2" t="s">
        <v>294</v>
      </c>
      <c r="AH79" s="98" t="s">
        <v>486</v>
      </c>
      <c r="AK79" s="2">
        <v>1</v>
      </c>
      <c r="AL79" s="2">
        <f>BC79</f>
        <v>-597</v>
      </c>
      <c r="AM79" s="2">
        <f>AL79</f>
        <v>-597</v>
      </c>
      <c r="AN79" s="2">
        <f>AL79</f>
        <v>-597</v>
      </c>
      <c r="AT79" s="2">
        <f>AT77+2</f>
        <v>251</v>
      </c>
      <c r="AU79" s="1">
        <v>1</v>
      </c>
      <c r="AV79" s="1" t="s">
        <v>296</v>
      </c>
      <c r="AW79" s="1" t="s">
        <v>419</v>
      </c>
      <c r="AX79" s="1"/>
      <c r="AY79" s="1"/>
      <c r="AZ79" s="1"/>
      <c r="BA79" s="69">
        <f>BB79</f>
        <v>-597</v>
      </c>
      <c r="BB79" s="69">
        <v>-597</v>
      </c>
      <c r="BC79" s="70">
        <v>-597</v>
      </c>
      <c r="BI79" s="2">
        <f>BI77+2</f>
        <v>287</v>
      </c>
      <c r="BJ79" s="1">
        <v>1</v>
      </c>
      <c r="BK79" s="1" t="s">
        <v>296</v>
      </c>
      <c r="BL79" s="1" t="s">
        <v>192</v>
      </c>
      <c r="BM79" s="1">
        <f>BM81</f>
        <v>25.85</v>
      </c>
      <c r="BN79">
        <f>BO79-BM79</f>
        <v>54.15</v>
      </c>
      <c r="BO79" s="1">
        <f>BO81</f>
        <v>80</v>
      </c>
      <c r="BP79" s="118">
        <f>BQ81</f>
        <v>-254.64999999999944</v>
      </c>
      <c r="BQ79" s="118">
        <f>BP79+BM79</f>
        <v>-228.79999999999944</v>
      </c>
      <c r="BR79" s="118">
        <f>BP79+BO79</f>
        <v>-174.64999999999944</v>
      </c>
      <c r="BU79" s="3">
        <f>BU81+1</f>
        <v>67</v>
      </c>
      <c r="BX79" s="2">
        <f>BI79</f>
        <v>287</v>
      </c>
      <c r="BY79" s="2">
        <v>1</v>
      </c>
      <c r="BZ79" s="2" t="s">
        <v>294</v>
      </c>
      <c r="CA79" s="98" t="s">
        <v>614</v>
      </c>
      <c r="CD79" s="2">
        <f>CD77</f>
        <v>1</v>
      </c>
      <c r="CE79" s="2">
        <f>BR79</f>
        <v>-174.64999999999944</v>
      </c>
      <c r="CF79" s="2">
        <f>CE79</f>
        <v>-174.64999999999944</v>
      </c>
      <c r="CG79" s="2">
        <f>CE79</f>
        <v>-174.64999999999944</v>
      </c>
      <c r="CM79" s="2">
        <f>CM77+2</f>
        <v>215</v>
      </c>
      <c r="CN79" s="2">
        <v>1</v>
      </c>
      <c r="CO79" s="3" t="s">
        <v>296</v>
      </c>
      <c r="CP79" s="97" t="s">
        <v>104</v>
      </c>
      <c r="CR79" s="3"/>
      <c r="CT79" s="58">
        <f>CU79</f>
        <v>-165</v>
      </c>
      <c r="CU79" s="58">
        <v>-165</v>
      </c>
      <c r="CV79" s="59">
        <v>-160</v>
      </c>
      <c r="DB79" s="2">
        <f>DB77+2</f>
        <v>109</v>
      </c>
      <c r="DC79" s="1">
        <v>1</v>
      </c>
      <c r="DD79" s="2" t="s">
        <v>296</v>
      </c>
      <c r="DE79" s="97" t="s">
        <v>114</v>
      </c>
      <c r="DF79" s="3"/>
      <c r="DG79" s="3"/>
      <c r="DH79" s="2">
        <f>DK79-DI79</f>
        <v>18</v>
      </c>
      <c r="DI79" s="50">
        <v>204</v>
      </c>
      <c r="DJ79" s="46">
        <f>DK77</f>
        <v>217</v>
      </c>
      <c r="DK79" s="47">
        <v>222</v>
      </c>
      <c r="DL79" s="3"/>
      <c r="DM79" s="3"/>
      <c r="DN79" s="3"/>
      <c r="EF79" s="2">
        <f>EF77+2</f>
        <v>143</v>
      </c>
      <c r="EG79" s="1">
        <v>1</v>
      </c>
      <c r="EH79" s="2" t="s">
        <v>296</v>
      </c>
      <c r="EI79" s="98" t="s">
        <v>136</v>
      </c>
      <c r="EL79" s="2">
        <f>EO79-EM79</f>
        <v>63</v>
      </c>
      <c r="EM79" s="68">
        <v>1483</v>
      </c>
      <c r="EN79" s="69">
        <v>1517</v>
      </c>
      <c r="EO79" s="70">
        <v>1546</v>
      </c>
      <c r="EP79" s="3"/>
      <c r="EQ79" s="3"/>
      <c r="EU79" s="3">
        <v>93</v>
      </c>
      <c r="EV79" s="3">
        <v>1</v>
      </c>
      <c r="EW79" s="3" t="s">
        <v>296</v>
      </c>
      <c r="EX79" s="97" t="s">
        <v>581</v>
      </c>
      <c r="EY79" s="3"/>
      <c r="EZ79" s="3"/>
      <c r="FA79" s="3"/>
      <c r="FB79" s="46">
        <f>FC79</f>
        <v>1492</v>
      </c>
      <c r="FC79" s="46">
        <v>1492</v>
      </c>
      <c r="FD79" s="47">
        <v>1826</v>
      </c>
      <c r="FH79" s="2"/>
      <c r="FI79" s="2"/>
      <c r="HA79" s="7"/>
      <c r="HJ79" s="122"/>
      <c r="KX79" s="7"/>
      <c r="OA79" s="7"/>
      <c r="FDA79" s="7"/>
    </row>
    <row r="80" spans="1:391 4161:4162" ht="5.0999999999999996" customHeight="1" x14ac:dyDescent="0.25">
      <c r="B80" s="2"/>
      <c r="C80" s="2"/>
      <c r="I80" s="1"/>
      <c r="J80" s="3"/>
      <c r="BA80" s="2">
        <f>BB80</f>
        <v>0</v>
      </c>
      <c r="BJ80" s="1"/>
      <c r="BK80" s="1"/>
      <c r="BL80" s="1"/>
      <c r="BM80" s="1"/>
      <c r="BN80" s="1"/>
      <c r="BO80" s="1"/>
      <c r="BP80" s="119"/>
      <c r="BQ80" s="119"/>
      <c r="BR80" s="72"/>
      <c r="CO80" s="3"/>
      <c r="CP80" s="3"/>
      <c r="CR80" s="3"/>
      <c r="CT80" s="49"/>
      <c r="CU80" s="49"/>
      <c r="CV80" s="49"/>
      <c r="DC80" s="1"/>
      <c r="DE80" s="3"/>
      <c r="DF80" s="3"/>
      <c r="DG80" s="3"/>
      <c r="DH80" s="3"/>
      <c r="DI80" s="16"/>
      <c r="DJ80" s="16"/>
      <c r="DK80" s="16"/>
      <c r="DL80" s="3"/>
      <c r="DM80" s="3"/>
      <c r="DN80" s="3"/>
      <c r="EG80" s="1"/>
      <c r="EH80" s="3"/>
      <c r="EJ80" s="3"/>
      <c r="EK80" s="3"/>
      <c r="EL80" s="3"/>
      <c r="EM80" s="16"/>
      <c r="EN80" s="16"/>
      <c r="EO80" s="16"/>
      <c r="EP80" s="3"/>
      <c r="EQ80" s="3"/>
      <c r="FH80" s="2"/>
      <c r="FI80" s="2"/>
      <c r="HA80" s="7"/>
      <c r="FDA80" s="7"/>
      <c r="FDB80" s="7"/>
    </row>
    <row r="81" spans="1:1021 1102:1317 4161:4526" ht="15" customHeight="1" x14ac:dyDescent="0.25">
      <c r="A81" s="2">
        <v>261</v>
      </c>
      <c r="B81" s="1">
        <v>1</v>
      </c>
      <c r="C81" s="3" t="s">
        <v>296</v>
      </c>
      <c r="D81" s="1" t="s">
        <v>283</v>
      </c>
      <c r="G81" s="1">
        <f>J81-H81+1</f>
        <v>35</v>
      </c>
      <c r="H81" s="60">
        <v>-2</v>
      </c>
      <c r="I81" s="61">
        <v>29</v>
      </c>
      <c r="J81" s="38">
        <v>32</v>
      </c>
      <c r="AE81" s="2">
        <f>AT81</f>
        <v>253</v>
      </c>
      <c r="AF81" s="2">
        <v>1</v>
      </c>
      <c r="AG81" s="2" t="s">
        <v>294</v>
      </c>
      <c r="AH81" s="98" t="s">
        <v>487</v>
      </c>
      <c r="AK81" s="2">
        <v>1</v>
      </c>
      <c r="AL81" s="2">
        <f>BC81</f>
        <v>-586</v>
      </c>
      <c r="AM81" s="2">
        <f>AL81</f>
        <v>-586</v>
      </c>
      <c r="AN81" s="2">
        <f>AL81</f>
        <v>-586</v>
      </c>
      <c r="AT81" s="2">
        <f>AT79+2</f>
        <v>253</v>
      </c>
      <c r="AU81" s="1">
        <v>1</v>
      </c>
      <c r="AV81" s="1" t="s">
        <v>296</v>
      </c>
      <c r="AW81" s="1" t="s">
        <v>420</v>
      </c>
      <c r="AX81" s="1"/>
      <c r="AY81" s="1"/>
      <c r="AZ81" s="1"/>
      <c r="BA81" s="69">
        <f>BB81</f>
        <v>-586</v>
      </c>
      <c r="BB81" s="69">
        <v>-586</v>
      </c>
      <c r="BC81" s="70">
        <v>-586</v>
      </c>
      <c r="BI81" s="2">
        <f>BI79+2</f>
        <v>289</v>
      </c>
      <c r="BJ81" s="1">
        <v>1</v>
      </c>
      <c r="BK81" s="1" t="s">
        <v>296</v>
      </c>
      <c r="BL81" s="1" t="s">
        <v>587</v>
      </c>
      <c r="BM81" s="1">
        <f>BM83</f>
        <v>25.85</v>
      </c>
      <c r="BN81">
        <f>BO81-BM81</f>
        <v>54.15</v>
      </c>
      <c r="BO81" s="1">
        <f>BO83</f>
        <v>80</v>
      </c>
      <c r="BP81" s="118">
        <f>BQ83</f>
        <v>-280.49999999999943</v>
      </c>
      <c r="BQ81" s="118">
        <f>BP81+BM81</f>
        <v>-254.64999999999944</v>
      </c>
      <c r="BR81" s="118">
        <f>BP81+BO81</f>
        <v>-200.49999999999943</v>
      </c>
      <c r="BU81" s="3">
        <f>BU83+1</f>
        <v>66</v>
      </c>
      <c r="BX81" s="2">
        <f>BI81</f>
        <v>289</v>
      </c>
      <c r="BY81" s="2">
        <v>1</v>
      </c>
      <c r="BZ81" s="2" t="s">
        <v>294</v>
      </c>
      <c r="CA81" s="98" t="s">
        <v>614</v>
      </c>
      <c r="CD81" s="2">
        <f>CD79</f>
        <v>1</v>
      </c>
      <c r="CE81" s="2">
        <f>BR81</f>
        <v>-200.49999999999943</v>
      </c>
      <c r="CF81" s="2">
        <f>CE81</f>
        <v>-200.49999999999943</v>
      </c>
      <c r="CG81" s="2">
        <f>CE81</f>
        <v>-200.49999999999943</v>
      </c>
      <c r="CM81" s="2">
        <f>CM79+2</f>
        <v>217</v>
      </c>
      <c r="CN81" s="2">
        <v>1</v>
      </c>
      <c r="CO81" s="3" t="s">
        <v>296</v>
      </c>
      <c r="CP81" s="97" t="s">
        <v>109</v>
      </c>
      <c r="CR81" s="3"/>
      <c r="CT81" s="58">
        <f>CU81</f>
        <v>-160</v>
      </c>
      <c r="CU81" s="58">
        <f>CV79</f>
        <v>-160</v>
      </c>
      <c r="CV81" s="59">
        <v>-143</v>
      </c>
      <c r="DB81" s="2">
        <f>DB79+2</f>
        <v>111</v>
      </c>
      <c r="DC81" s="1">
        <v>1</v>
      </c>
      <c r="DD81" s="2" t="s">
        <v>296</v>
      </c>
      <c r="DE81" s="97" t="s">
        <v>119</v>
      </c>
      <c r="DF81" s="3"/>
      <c r="DG81" s="3"/>
      <c r="DH81" s="2">
        <f>DK81-DI81</f>
        <v>27</v>
      </c>
      <c r="DI81" s="50">
        <v>208</v>
      </c>
      <c r="DJ81" s="46">
        <f>DK79</f>
        <v>222</v>
      </c>
      <c r="DK81" s="47">
        <v>235</v>
      </c>
      <c r="DL81" s="3"/>
      <c r="DM81" s="3"/>
      <c r="DN81" s="3"/>
      <c r="EF81" s="2">
        <f>EF79+2</f>
        <v>145</v>
      </c>
      <c r="EG81" s="2">
        <v>1</v>
      </c>
      <c r="EH81" s="2" t="s">
        <v>296</v>
      </c>
      <c r="EI81" s="98" t="s">
        <v>140</v>
      </c>
      <c r="EL81" s="2">
        <f>EO81-EM81</f>
        <v>55</v>
      </c>
      <c r="EM81" s="68">
        <v>1509</v>
      </c>
      <c r="EN81" s="69">
        <v>1534</v>
      </c>
      <c r="EO81" s="70">
        <v>1564</v>
      </c>
      <c r="EP81" s="3"/>
      <c r="EQ81" s="3"/>
      <c r="EU81" s="3">
        <v>97</v>
      </c>
      <c r="EV81" s="3">
        <v>1</v>
      </c>
      <c r="EW81" s="3" t="s">
        <v>296</v>
      </c>
      <c r="EX81" s="97" t="s">
        <v>578</v>
      </c>
      <c r="EY81" s="3"/>
      <c r="EZ81" s="3"/>
      <c r="FA81" s="3"/>
      <c r="FB81" s="46">
        <f>FC81</f>
        <v>1583</v>
      </c>
      <c r="FC81" s="46">
        <v>1583</v>
      </c>
      <c r="FD81" s="47">
        <v>1783</v>
      </c>
      <c r="FH81" s="2"/>
      <c r="FI81" s="2"/>
      <c r="LD81" s="7"/>
      <c r="OY81" s="7"/>
      <c r="SB81" s="7"/>
      <c r="FDA81" s="7"/>
    </row>
    <row r="82" spans="1:1021 1102:1317 4161:4526" ht="5.0999999999999996" customHeight="1" x14ac:dyDescent="0.25">
      <c r="A82" s="2"/>
      <c r="C82" s="3"/>
      <c r="I82" s="1"/>
      <c r="J82" s="3"/>
      <c r="CO82" s="3"/>
      <c r="CP82" s="3"/>
      <c r="CR82" s="3"/>
      <c r="CT82" s="49"/>
      <c r="CU82" s="49"/>
      <c r="CV82" s="49"/>
      <c r="DE82" s="3"/>
      <c r="DF82" s="3"/>
      <c r="DG82" s="3"/>
      <c r="DH82" s="3"/>
      <c r="DI82" s="16"/>
      <c r="DJ82" s="16"/>
      <c r="DK82" s="16"/>
      <c r="DL82" s="3"/>
      <c r="DM82" s="3"/>
      <c r="DN82" s="3"/>
      <c r="EG82" s="3"/>
      <c r="EH82" s="3"/>
      <c r="EI82" s="3"/>
      <c r="EJ82" s="3"/>
      <c r="EK82" s="3"/>
      <c r="EL82" s="3"/>
      <c r="EM82" s="163"/>
      <c r="EN82" s="164"/>
      <c r="EO82" s="164"/>
      <c r="EP82" s="3"/>
      <c r="EQ82" s="3"/>
      <c r="EU82" s="3"/>
      <c r="EV82" s="3"/>
      <c r="EW82" s="3"/>
      <c r="EX82" s="3"/>
      <c r="EY82" s="3"/>
      <c r="EZ82" s="3"/>
      <c r="FA82" s="3"/>
      <c r="FB82" s="3"/>
      <c r="FH82" s="2"/>
      <c r="FI82" s="2"/>
      <c r="LD82" s="7"/>
      <c r="FDA82" s="7"/>
      <c r="FDB82" s="7"/>
    </row>
    <row r="83" spans="1:1021 1102:1317 4161:4526" ht="15" customHeight="1" x14ac:dyDescent="0.25">
      <c r="A83" s="2">
        <f>A81+2</f>
        <v>263</v>
      </c>
      <c r="B83" s="1">
        <v>1</v>
      </c>
      <c r="C83" s="3" t="s">
        <v>296</v>
      </c>
      <c r="D83" s="1" t="s">
        <v>105</v>
      </c>
      <c r="G83" s="1">
        <v>65</v>
      </c>
      <c r="H83" s="118">
        <f>I85</f>
        <v>-38</v>
      </c>
      <c r="I83" s="118">
        <f>H81</f>
        <v>-2</v>
      </c>
      <c r="J83" s="118">
        <f>H83+G83</f>
        <v>27</v>
      </c>
      <c r="P83" s="2">
        <f>A83</f>
        <v>263</v>
      </c>
      <c r="Q83" s="2">
        <v>1</v>
      </c>
      <c r="R83" s="2" t="s">
        <v>294</v>
      </c>
      <c r="S83" s="98" t="s">
        <v>508</v>
      </c>
      <c r="V83" s="2">
        <v>1</v>
      </c>
      <c r="W83" s="2">
        <f>J83</f>
        <v>27</v>
      </c>
      <c r="X83" s="2">
        <f>W83</f>
        <v>27</v>
      </c>
      <c r="Y83" s="2">
        <f>W83</f>
        <v>27</v>
      </c>
      <c r="AE83" s="2">
        <f>AT83</f>
        <v>255</v>
      </c>
      <c r="AF83" s="2">
        <v>1</v>
      </c>
      <c r="AG83" s="2" t="s">
        <v>294</v>
      </c>
      <c r="AH83" s="98" t="s">
        <v>484</v>
      </c>
      <c r="AK83" s="2">
        <v>1</v>
      </c>
      <c r="AL83" s="2">
        <f>BC83</f>
        <v>-582</v>
      </c>
      <c r="AM83" s="2">
        <f>AL83</f>
        <v>-582</v>
      </c>
      <c r="AN83" s="2">
        <f>AL83</f>
        <v>-582</v>
      </c>
      <c r="AT83" s="2">
        <f>AT81+2</f>
        <v>255</v>
      </c>
      <c r="AU83" s="1">
        <v>1</v>
      </c>
      <c r="AV83" s="1" t="s">
        <v>296</v>
      </c>
      <c r="AW83" s="1" t="s">
        <v>421</v>
      </c>
      <c r="AX83" s="1"/>
      <c r="AY83" s="1"/>
      <c r="AZ83" s="1"/>
      <c r="BA83" s="69">
        <f>BB83</f>
        <v>-582</v>
      </c>
      <c r="BB83" s="69">
        <v>-582</v>
      </c>
      <c r="BC83" s="70">
        <v>-582</v>
      </c>
      <c r="BI83" s="2">
        <f>BI81+2</f>
        <v>291</v>
      </c>
      <c r="BJ83" s="1">
        <v>1</v>
      </c>
      <c r="BK83" s="3" t="s">
        <v>296</v>
      </c>
      <c r="BL83" s="1" t="s">
        <v>609</v>
      </c>
      <c r="BM83" s="1">
        <f>BM85</f>
        <v>25.85</v>
      </c>
      <c r="BN83">
        <f>BO83-BM83</f>
        <v>54.15</v>
      </c>
      <c r="BO83" s="1">
        <f>BO85</f>
        <v>80</v>
      </c>
      <c r="BP83" s="118">
        <f>BQ85</f>
        <v>-306.34999999999945</v>
      </c>
      <c r="BQ83" s="118">
        <f>BP83+BM83</f>
        <v>-280.49999999999943</v>
      </c>
      <c r="BR83" s="118">
        <f>BP83+BO83</f>
        <v>-226.34999999999945</v>
      </c>
      <c r="BU83" s="3">
        <f>BU85+1</f>
        <v>65</v>
      </c>
      <c r="BX83" s="2">
        <f>BI83</f>
        <v>291</v>
      </c>
      <c r="BY83" s="2">
        <v>1</v>
      </c>
      <c r="BZ83" s="2" t="s">
        <v>294</v>
      </c>
      <c r="CA83" s="98" t="s">
        <v>614</v>
      </c>
      <c r="CD83" s="2">
        <f>CD81</f>
        <v>1</v>
      </c>
      <c r="CE83" s="2">
        <f>BR83</f>
        <v>-226.34999999999945</v>
      </c>
      <c r="CF83" s="2">
        <f>CE83</f>
        <v>-226.34999999999945</v>
      </c>
      <c r="CG83" s="2">
        <f>CE83</f>
        <v>-226.34999999999945</v>
      </c>
      <c r="CM83" s="2">
        <f>CM81+2</f>
        <v>219</v>
      </c>
      <c r="CN83" s="2">
        <v>1</v>
      </c>
      <c r="CO83" s="3" t="s">
        <v>296</v>
      </c>
      <c r="CP83" s="97" t="s">
        <v>513</v>
      </c>
      <c r="CR83" s="3"/>
      <c r="CT83" s="58">
        <f>CU83</f>
        <v>-143</v>
      </c>
      <c r="CU83" s="58">
        <f>CV81</f>
        <v>-143</v>
      </c>
      <c r="CV83" s="59">
        <v>-135</v>
      </c>
      <c r="DB83" s="2">
        <f>DB81+2</f>
        <v>113</v>
      </c>
      <c r="DC83" s="1">
        <v>1</v>
      </c>
      <c r="DD83" s="2" t="s">
        <v>296</v>
      </c>
      <c r="DE83" s="97" t="s">
        <v>124</v>
      </c>
      <c r="DF83" s="3"/>
      <c r="DG83" s="3"/>
      <c r="DH83" s="2">
        <f>DK83-DI83</f>
        <v>65</v>
      </c>
      <c r="DI83" s="50">
        <v>195</v>
      </c>
      <c r="DJ83" s="46">
        <v>253</v>
      </c>
      <c r="DK83" s="47">
        <v>260</v>
      </c>
      <c r="DL83" s="3"/>
      <c r="DM83" s="3"/>
      <c r="DN83" s="3"/>
      <c r="EF83" s="2">
        <f>EF81+2</f>
        <v>147</v>
      </c>
      <c r="EG83" s="2">
        <v>1</v>
      </c>
      <c r="EH83" s="2" t="s">
        <v>296</v>
      </c>
      <c r="EI83" s="98" t="s">
        <v>24</v>
      </c>
      <c r="EM83" s="69">
        <v>1572</v>
      </c>
      <c r="EN83" s="69">
        <v>1572</v>
      </c>
      <c r="EO83" s="70">
        <v>1572</v>
      </c>
      <c r="EP83" s="3"/>
      <c r="EQ83" s="3"/>
      <c r="EU83" s="2">
        <f>EU81+2</f>
        <v>99</v>
      </c>
      <c r="EV83" s="3">
        <v>1</v>
      </c>
      <c r="EW83" s="3" t="s">
        <v>296</v>
      </c>
      <c r="EX83" s="97" t="s">
        <v>579</v>
      </c>
      <c r="EY83" s="3"/>
      <c r="EZ83" s="3"/>
      <c r="FA83" s="3"/>
      <c r="FB83" s="46">
        <f>FC83</f>
        <v>1783</v>
      </c>
      <c r="FC83" s="46">
        <f>FD81</f>
        <v>1783</v>
      </c>
      <c r="FD83" s="47">
        <v>1815</v>
      </c>
      <c r="FH83" s="2"/>
      <c r="FI83" s="2"/>
      <c r="OP83" s="7"/>
      <c r="SK83" s="7"/>
      <c r="VN83" s="7"/>
      <c r="FDA83" s="7"/>
    </row>
    <row r="84" spans="1:1021 1102:1317 4161:4526" ht="5.0999999999999996" customHeight="1" x14ac:dyDescent="0.25">
      <c r="A84" s="2"/>
      <c r="H84" s="119"/>
      <c r="I84" s="119"/>
      <c r="J84" s="72"/>
      <c r="BJ84" s="1"/>
      <c r="BK84" s="1"/>
      <c r="BL84" s="1"/>
      <c r="BM84" s="1"/>
      <c r="BN84" s="1"/>
      <c r="BO84" s="1"/>
      <c r="BP84" s="119"/>
      <c r="BQ84" s="119"/>
      <c r="BR84" s="72"/>
      <c r="CO84" s="3"/>
      <c r="CP84" s="3"/>
      <c r="CR84" s="3"/>
      <c r="CT84" s="49"/>
      <c r="CU84" s="49"/>
      <c r="CV84" s="49"/>
      <c r="DC84" s="1"/>
      <c r="DE84" s="3"/>
      <c r="DF84" s="3"/>
      <c r="DG84" s="3"/>
      <c r="DH84" s="3"/>
      <c r="DI84" s="16"/>
      <c r="DJ84" s="16"/>
      <c r="DK84" s="16"/>
      <c r="DL84" s="3"/>
      <c r="DM84" s="3"/>
      <c r="DN84" s="3"/>
      <c r="EP84" s="3"/>
      <c r="EQ84" s="3"/>
      <c r="EV84" s="3"/>
      <c r="EW84" s="3"/>
      <c r="EX84" s="3"/>
      <c r="EY84" s="3"/>
      <c r="EZ84" s="3"/>
      <c r="FA84" s="3"/>
      <c r="FB84" s="3"/>
      <c r="FH84" s="2"/>
      <c r="FI84" s="2"/>
      <c r="OP84" s="7"/>
      <c r="FDA84" s="7"/>
      <c r="FDB84" s="7"/>
    </row>
    <row r="85" spans="1:1021 1102:1317 4161:4526" ht="15" customHeight="1" x14ac:dyDescent="0.25">
      <c r="A85" s="2">
        <f>A83+2</f>
        <v>265</v>
      </c>
      <c r="B85" s="1">
        <v>1</v>
      </c>
      <c r="C85" s="1" t="s">
        <v>296</v>
      </c>
      <c r="D85" s="1" t="s">
        <v>110</v>
      </c>
      <c r="E85" s="1">
        <f>E87</f>
        <v>56</v>
      </c>
      <c r="F85">
        <f>G85-E85</f>
        <v>34</v>
      </c>
      <c r="G85" s="1">
        <f>G87</f>
        <v>90</v>
      </c>
      <c r="H85" s="118">
        <f>I87</f>
        <v>-94</v>
      </c>
      <c r="I85" s="118">
        <f>H85+E85</f>
        <v>-38</v>
      </c>
      <c r="J85" s="118">
        <f>H85+G85</f>
        <v>-4</v>
      </c>
      <c r="P85" s="2">
        <f>A85</f>
        <v>265</v>
      </c>
      <c r="Q85" s="2">
        <v>1</v>
      </c>
      <c r="R85" s="2" t="s">
        <v>294</v>
      </c>
      <c r="S85" s="98" t="s">
        <v>507</v>
      </c>
      <c r="V85" s="2">
        <f>V83</f>
        <v>1</v>
      </c>
      <c r="W85" s="2">
        <f>J85</f>
        <v>-4</v>
      </c>
      <c r="X85" s="2">
        <f>W85</f>
        <v>-4</v>
      </c>
      <c r="Y85" s="2">
        <f>W85</f>
        <v>-4</v>
      </c>
      <c r="AT85" s="2">
        <f>AT83+2</f>
        <v>257</v>
      </c>
      <c r="AU85" s="1">
        <v>1</v>
      </c>
      <c r="AV85" s="1" t="s">
        <v>296</v>
      </c>
      <c r="AW85" s="1" t="s">
        <v>447</v>
      </c>
      <c r="AX85" s="1"/>
      <c r="AY85" s="1"/>
      <c r="AZ85" s="1"/>
      <c r="BA85" s="69">
        <f>BB85</f>
        <v>-606</v>
      </c>
      <c r="BB85" s="69">
        <v>-606</v>
      </c>
      <c r="BC85" s="70">
        <v>-536</v>
      </c>
      <c r="BI85" s="2">
        <f>BI83+2</f>
        <v>293</v>
      </c>
      <c r="BJ85" s="1">
        <v>1</v>
      </c>
      <c r="BK85" s="1" t="s">
        <v>296</v>
      </c>
      <c r="BL85" s="1" t="s">
        <v>588</v>
      </c>
      <c r="BM85" s="1">
        <f>BM87</f>
        <v>25.85</v>
      </c>
      <c r="BN85">
        <f>BO85-BM85</f>
        <v>54.15</v>
      </c>
      <c r="BO85" s="1">
        <f>BO87</f>
        <v>80</v>
      </c>
      <c r="BP85" s="118">
        <f>BQ87</f>
        <v>-332.19999999999948</v>
      </c>
      <c r="BQ85" s="118">
        <f>BP85+BM85</f>
        <v>-306.34999999999945</v>
      </c>
      <c r="BR85" s="118">
        <f>BP85+BO85</f>
        <v>-252.19999999999948</v>
      </c>
      <c r="BU85" s="3">
        <f>BU87+1</f>
        <v>64</v>
      </c>
      <c r="BX85" s="2">
        <f>BI85</f>
        <v>293</v>
      </c>
      <c r="BY85" s="2">
        <v>1</v>
      </c>
      <c r="BZ85" s="2" t="s">
        <v>294</v>
      </c>
      <c r="CA85" s="98" t="s">
        <v>615</v>
      </c>
      <c r="CD85" s="2">
        <f>CD83</f>
        <v>1</v>
      </c>
      <c r="CE85" s="2">
        <f>BR85</f>
        <v>-252.19999999999948</v>
      </c>
      <c r="CF85" s="2">
        <f>CE85</f>
        <v>-252.19999999999948</v>
      </c>
      <c r="CG85" s="2">
        <f>CE85</f>
        <v>-252.19999999999948</v>
      </c>
      <c r="CM85" s="2">
        <f>CM83+2</f>
        <v>221</v>
      </c>
      <c r="CN85" s="2">
        <v>1</v>
      </c>
      <c r="CO85" s="3" t="s">
        <v>296</v>
      </c>
      <c r="CP85" s="97" t="s">
        <v>509</v>
      </c>
      <c r="CR85" s="3"/>
      <c r="CT85" s="58">
        <f>CU85</f>
        <v>-135</v>
      </c>
      <c r="CU85" s="58">
        <f>CV83</f>
        <v>-135</v>
      </c>
      <c r="CV85" s="59">
        <v>-104</v>
      </c>
      <c r="DB85" s="2">
        <f>DB83+2</f>
        <v>115</v>
      </c>
      <c r="DC85" s="1">
        <v>1</v>
      </c>
      <c r="DD85" s="2" t="s">
        <v>296</v>
      </c>
      <c r="DE85" s="97" t="s">
        <v>128</v>
      </c>
      <c r="DF85" s="3"/>
      <c r="DG85" s="3"/>
      <c r="DH85" s="2">
        <f>DK85-DI85</f>
        <v>65</v>
      </c>
      <c r="DI85" s="50">
        <v>240</v>
      </c>
      <c r="DJ85" s="46">
        <v>284</v>
      </c>
      <c r="DK85" s="47">
        <v>305</v>
      </c>
      <c r="DL85" s="3"/>
      <c r="DM85" s="3"/>
      <c r="DN85" s="3"/>
      <c r="EF85" s="2">
        <v>153</v>
      </c>
      <c r="EG85" s="1">
        <v>1</v>
      </c>
      <c r="EH85" s="2" t="s">
        <v>296</v>
      </c>
      <c r="EI85" s="98" t="s">
        <v>293</v>
      </c>
      <c r="EL85" s="2">
        <f>EO85-EM85</f>
        <v>69</v>
      </c>
      <c r="EM85" s="68">
        <v>1607</v>
      </c>
      <c r="EN85" s="69">
        <v>1643</v>
      </c>
      <c r="EO85" s="70">
        <v>1676</v>
      </c>
      <c r="EP85" s="3"/>
      <c r="EQ85" s="3"/>
      <c r="EU85" s="2">
        <f>EU83+2</f>
        <v>101</v>
      </c>
      <c r="EV85" s="3">
        <v>1</v>
      </c>
      <c r="EW85" s="3" t="s">
        <v>296</v>
      </c>
      <c r="EX85" s="97" t="s">
        <v>580</v>
      </c>
      <c r="EY85" s="3"/>
      <c r="EZ85" s="3"/>
      <c r="FA85" s="3"/>
      <c r="FB85" s="46">
        <f>FC85</f>
        <v>1815</v>
      </c>
      <c r="FC85" s="46">
        <f>FD83</f>
        <v>1815</v>
      </c>
      <c r="FD85" s="47">
        <v>1914</v>
      </c>
      <c r="FH85" s="2"/>
      <c r="FI85" s="2"/>
      <c r="GE85" s="7"/>
      <c r="RH85" s="7"/>
      <c r="VC85" s="7"/>
      <c r="YF85" s="7"/>
      <c r="FDA85" s="7"/>
    </row>
    <row r="86" spans="1:1021 1102:1317 4161:4526" ht="5.0999999999999996" customHeight="1" x14ac:dyDescent="0.25">
      <c r="A86" s="2"/>
      <c r="H86" s="119"/>
      <c r="I86" s="119"/>
      <c r="J86" s="72"/>
      <c r="BJ86" s="1"/>
      <c r="BK86" s="1"/>
      <c r="BL86" s="1"/>
      <c r="BM86" s="1"/>
      <c r="BN86" s="1"/>
      <c r="BO86" s="1"/>
      <c r="BP86" s="119"/>
      <c r="BQ86" s="119"/>
      <c r="BR86" s="72"/>
      <c r="CO86" s="3"/>
      <c r="CP86" s="3"/>
      <c r="CR86" s="3"/>
      <c r="CT86" s="49"/>
      <c r="CU86" s="49"/>
      <c r="CV86" s="49"/>
      <c r="DB86" s="3"/>
      <c r="DC86" s="1"/>
      <c r="DE86" s="3"/>
      <c r="DF86" s="3"/>
      <c r="DG86" s="3"/>
      <c r="DH86" s="3"/>
      <c r="DI86" s="16"/>
      <c r="DJ86" s="16"/>
      <c r="DK86" s="16"/>
      <c r="DL86" s="3"/>
      <c r="DM86" s="3"/>
      <c r="DN86" s="3"/>
      <c r="EP86" s="3"/>
      <c r="EQ86" s="3"/>
      <c r="EV86" s="3"/>
      <c r="EW86" s="3"/>
      <c r="EX86" s="3"/>
      <c r="EY86" s="3"/>
      <c r="EZ86" s="3"/>
      <c r="FA86" s="3"/>
      <c r="FB86" s="3"/>
      <c r="FH86" s="2"/>
      <c r="FI86" s="2"/>
      <c r="RH86" s="7"/>
      <c r="FDA86" s="7"/>
      <c r="FDB86" s="7"/>
    </row>
    <row r="87" spans="1:1021 1102:1317 4161:4526" ht="15" customHeight="1" x14ac:dyDescent="0.25">
      <c r="A87" s="2">
        <f>A85+2</f>
        <v>267</v>
      </c>
      <c r="B87" s="1">
        <v>1</v>
      </c>
      <c r="C87" s="1" t="s">
        <v>296</v>
      </c>
      <c r="D87" s="1" t="s">
        <v>115</v>
      </c>
      <c r="E87" s="1">
        <f>E89</f>
        <v>56</v>
      </c>
      <c r="F87">
        <f>G87-E87</f>
        <v>34</v>
      </c>
      <c r="G87" s="1">
        <f>G89</f>
        <v>90</v>
      </c>
      <c r="H87" s="118">
        <f>I89</f>
        <v>-150</v>
      </c>
      <c r="I87" s="118">
        <f>H87+E87</f>
        <v>-94</v>
      </c>
      <c r="J87" s="118">
        <f>H87+G87</f>
        <v>-60</v>
      </c>
      <c r="P87" s="2">
        <f>A87</f>
        <v>267</v>
      </c>
      <c r="Q87" s="2">
        <v>1</v>
      </c>
      <c r="R87" s="2" t="s">
        <v>294</v>
      </c>
      <c r="S87" s="98" t="s">
        <v>507</v>
      </c>
      <c r="V87" s="2">
        <f>V85</f>
        <v>1</v>
      </c>
      <c r="W87" s="2">
        <f>J87</f>
        <v>-60</v>
      </c>
      <c r="X87" s="2">
        <f>W87</f>
        <v>-60</v>
      </c>
      <c r="Y87" s="2">
        <f>W87</f>
        <v>-60</v>
      </c>
      <c r="AE87" s="1">
        <v>255</v>
      </c>
      <c r="AF87" s="1">
        <v>1</v>
      </c>
      <c r="AG87" s="1" t="s">
        <v>294</v>
      </c>
      <c r="AH87" s="99" t="s">
        <v>562</v>
      </c>
      <c r="AI87" s="1"/>
      <c r="AJ87" s="1"/>
      <c r="AK87" s="1">
        <v>1</v>
      </c>
      <c r="AL87" s="1">
        <v>-370</v>
      </c>
      <c r="AM87" s="2">
        <v>-370</v>
      </c>
      <c r="AN87" s="2">
        <v>-370</v>
      </c>
      <c r="BI87" s="2">
        <f>BI85+2</f>
        <v>295</v>
      </c>
      <c r="BJ87" s="1">
        <v>1</v>
      </c>
      <c r="BK87" s="1" t="s">
        <v>296</v>
      </c>
      <c r="BL87" s="1" t="s">
        <v>586</v>
      </c>
      <c r="BM87" s="1">
        <f>BM89</f>
        <v>25.85</v>
      </c>
      <c r="BN87">
        <f>BO87-BM87</f>
        <v>54.15</v>
      </c>
      <c r="BO87" s="1">
        <f>BO89</f>
        <v>80</v>
      </c>
      <c r="BP87" s="118">
        <f>BQ89</f>
        <v>-358.0499999999995</v>
      </c>
      <c r="BQ87" s="118">
        <f>BP87+BM87</f>
        <v>-332.19999999999948</v>
      </c>
      <c r="BR87" s="118">
        <f>BP87+BO87</f>
        <v>-278.0499999999995</v>
      </c>
      <c r="BU87" s="3">
        <f>BU89+1</f>
        <v>63</v>
      </c>
      <c r="BX87" s="2">
        <f>BI87</f>
        <v>295</v>
      </c>
      <c r="BY87" s="2">
        <v>1</v>
      </c>
      <c r="BZ87" s="2" t="s">
        <v>294</v>
      </c>
      <c r="CA87" s="98" t="s">
        <v>615</v>
      </c>
      <c r="CD87" s="2">
        <f>CD85</f>
        <v>1</v>
      </c>
      <c r="CE87" s="2">
        <f>BR87</f>
        <v>-278.0499999999995</v>
      </c>
      <c r="CF87" s="2">
        <f>CE87</f>
        <v>-278.0499999999995</v>
      </c>
      <c r="CG87" s="2">
        <f>CE87</f>
        <v>-278.0499999999995</v>
      </c>
      <c r="CM87" s="2">
        <f>CM85+2</f>
        <v>223</v>
      </c>
      <c r="CN87" s="1">
        <v>1</v>
      </c>
      <c r="CO87" s="3" t="s">
        <v>296</v>
      </c>
      <c r="CP87" s="97" t="s">
        <v>510</v>
      </c>
      <c r="CR87" s="3"/>
      <c r="CT87" s="58">
        <f>CU87</f>
        <v>-104</v>
      </c>
      <c r="CU87" s="58">
        <f>CV85</f>
        <v>-104</v>
      </c>
      <c r="CV87" s="59">
        <v>-103</v>
      </c>
      <c r="DB87" s="2">
        <f>DB85+2</f>
        <v>117</v>
      </c>
      <c r="DC87" s="1">
        <v>1</v>
      </c>
      <c r="DD87" s="2" t="s">
        <v>296</v>
      </c>
      <c r="DE87" s="97" t="s">
        <v>516</v>
      </c>
      <c r="DF87" s="3"/>
      <c r="DG87" s="3"/>
      <c r="DH87" s="2">
        <f>DK87-DI87</f>
        <v>67</v>
      </c>
      <c r="DI87" s="50">
        <v>270</v>
      </c>
      <c r="DJ87" s="46">
        <v>306</v>
      </c>
      <c r="DK87" s="47">
        <v>337</v>
      </c>
      <c r="DL87" s="3"/>
      <c r="DM87" s="3"/>
      <c r="DN87" s="3"/>
      <c r="EF87" s="2">
        <f>EF85+2</f>
        <v>155</v>
      </c>
      <c r="EG87" s="2">
        <v>1</v>
      </c>
      <c r="EH87" s="2" t="s">
        <v>296</v>
      </c>
      <c r="EI87" s="98" t="s">
        <v>147</v>
      </c>
      <c r="EL87" s="2">
        <f>EO87-EM87</f>
        <v>67</v>
      </c>
      <c r="EM87" s="68">
        <v>1616</v>
      </c>
      <c r="EN87" s="69">
        <v>1643</v>
      </c>
      <c r="EO87" s="70">
        <v>1683</v>
      </c>
      <c r="EP87" s="3"/>
      <c r="EQ87" s="3"/>
      <c r="EU87" s="2">
        <f>EU85+2</f>
        <v>103</v>
      </c>
      <c r="EV87" s="1">
        <v>1</v>
      </c>
      <c r="EW87" s="1" t="s">
        <v>296</v>
      </c>
      <c r="EX87" s="99" t="s">
        <v>76</v>
      </c>
      <c r="EY87" s="1"/>
      <c r="EZ87" s="1"/>
      <c r="FA87" s="1"/>
      <c r="FB87" s="46">
        <v>1787</v>
      </c>
      <c r="FC87" s="46">
        <v>1865</v>
      </c>
      <c r="FD87" s="47">
        <v>2020</v>
      </c>
      <c r="FH87" s="2"/>
      <c r="FI87" s="2"/>
      <c r="IT87" s="7"/>
      <c r="SN87" s="7"/>
      <c r="WI87" s="7"/>
      <c r="ZL87" s="7"/>
      <c r="AAS87" s="7"/>
      <c r="FDA87" s="7"/>
    </row>
    <row r="88" spans="1:1021 1102:1317 4161:4526" ht="5.0999999999999996" customHeight="1" x14ac:dyDescent="0.25">
      <c r="A88" s="2"/>
      <c r="H88" s="119"/>
      <c r="I88" s="119"/>
      <c r="J88" s="72"/>
      <c r="BJ88" s="1"/>
      <c r="BK88" s="1"/>
      <c r="BL88" s="1"/>
      <c r="BM88" s="1"/>
      <c r="BN88" s="1"/>
      <c r="BO88" s="1"/>
      <c r="BP88" s="119"/>
      <c r="BQ88" s="119"/>
      <c r="BR88" s="72"/>
      <c r="CN88" s="1"/>
      <c r="CO88" s="3"/>
      <c r="CP88" s="3"/>
      <c r="CR88" s="3"/>
      <c r="CT88" s="49"/>
      <c r="CU88" s="49"/>
      <c r="CV88" s="49"/>
      <c r="EG88" s="1"/>
      <c r="EH88" s="3"/>
      <c r="EI88" s="3"/>
      <c r="EJ88" s="3"/>
      <c r="EK88" s="3"/>
      <c r="EL88" s="3"/>
      <c r="EM88" s="16"/>
      <c r="EN88" s="16"/>
      <c r="EO88" s="16"/>
      <c r="EP88" s="3"/>
      <c r="EQ88" s="3"/>
      <c r="EV88" s="3"/>
      <c r="FC88" s="2"/>
      <c r="FH88" s="2"/>
      <c r="FI88" s="2"/>
      <c r="SN88" s="7"/>
      <c r="FDA88" s="7"/>
      <c r="FDB88" s="7"/>
    </row>
    <row r="89" spans="1:1021 1102:1317 4161:4526" ht="15" customHeight="1" x14ac:dyDescent="0.25">
      <c r="A89" s="2">
        <f>A87+2</f>
        <v>269</v>
      </c>
      <c r="B89" s="1">
        <v>1</v>
      </c>
      <c r="C89" s="1" t="s">
        <v>296</v>
      </c>
      <c r="D89" s="1" t="s">
        <v>120</v>
      </c>
      <c r="E89" s="1">
        <f>E91</f>
        <v>56</v>
      </c>
      <c r="F89">
        <f>G89-E89</f>
        <v>34</v>
      </c>
      <c r="G89" s="1">
        <f>G91</f>
        <v>90</v>
      </c>
      <c r="H89" s="118">
        <f>I91</f>
        <v>-206</v>
      </c>
      <c r="I89" s="118">
        <f>H89+E89</f>
        <v>-150</v>
      </c>
      <c r="J89" s="118">
        <f>H89+G89</f>
        <v>-116</v>
      </c>
      <c r="P89" s="2">
        <f>A89</f>
        <v>269</v>
      </c>
      <c r="Q89" s="2">
        <v>1</v>
      </c>
      <c r="R89" s="2" t="s">
        <v>294</v>
      </c>
      <c r="S89" s="98" t="s">
        <v>507</v>
      </c>
      <c r="V89" s="2">
        <f>V87</f>
        <v>1</v>
      </c>
      <c r="W89" s="2">
        <f>J89</f>
        <v>-116</v>
      </c>
      <c r="X89" s="2">
        <f>W89</f>
        <v>-116</v>
      </c>
      <c r="Y89" s="2">
        <f>W89</f>
        <v>-116</v>
      </c>
      <c r="AE89" s="2">
        <f>AT89-2</f>
        <v>253</v>
      </c>
      <c r="AF89" s="2">
        <v>1</v>
      </c>
      <c r="AG89" s="2" t="s">
        <v>296</v>
      </c>
      <c r="AH89" s="123" t="s">
        <v>423</v>
      </c>
      <c r="AL89" s="69">
        <f>AM89</f>
        <v>-445</v>
      </c>
      <c r="AM89" s="69">
        <f>BA89</f>
        <v>-445</v>
      </c>
      <c r="AN89" s="70">
        <f>AL89</f>
        <v>-445</v>
      </c>
      <c r="AT89" s="1">
        <v>255</v>
      </c>
      <c r="AU89" s="2">
        <v>1</v>
      </c>
      <c r="AV89" s="1" t="s">
        <v>296</v>
      </c>
      <c r="AW89" s="96" t="s">
        <v>10</v>
      </c>
      <c r="AX89" s="1"/>
      <c r="AY89" s="1"/>
      <c r="AZ89" s="1"/>
      <c r="BA89" s="69">
        <v>-445</v>
      </c>
      <c r="BB89" s="69">
        <v>-396</v>
      </c>
      <c r="BC89" s="70">
        <v>32</v>
      </c>
      <c r="BI89" s="2">
        <f>BI87+2</f>
        <v>297</v>
      </c>
      <c r="BJ89" s="1">
        <v>1</v>
      </c>
      <c r="BK89" s="1" t="s">
        <v>296</v>
      </c>
      <c r="BL89" s="1" t="s">
        <v>589</v>
      </c>
      <c r="BM89" s="1">
        <f>BM91</f>
        <v>25.85</v>
      </c>
      <c r="BN89">
        <f>BO89-BM89</f>
        <v>54.15</v>
      </c>
      <c r="BO89" s="1">
        <f>BO91</f>
        <v>80</v>
      </c>
      <c r="BP89" s="118">
        <f>BQ91</f>
        <v>-383.89999999999952</v>
      </c>
      <c r="BQ89" s="118">
        <f>BP89+BM89</f>
        <v>-358.0499999999995</v>
      </c>
      <c r="BR89" s="118">
        <f>BP89+BO89</f>
        <v>-303.89999999999952</v>
      </c>
      <c r="BU89" s="3">
        <f>BU91+1</f>
        <v>62</v>
      </c>
      <c r="BX89" s="2">
        <f>BI89</f>
        <v>297</v>
      </c>
      <c r="BY89" s="2">
        <v>1</v>
      </c>
      <c r="BZ89" s="2" t="s">
        <v>294</v>
      </c>
      <c r="CA89" s="98" t="s">
        <v>615</v>
      </c>
      <c r="CD89" s="2">
        <f>CD87</f>
        <v>1</v>
      </c>
      <c r="CE89" s="2">
        <f>BR89</f>
        <v>-303.89999999999952</v>
      </c>
      <c r="CF89" s="2">
        <f>CE89</f>
        <v>-303.89999999999952</v>
      </c>
      <c r="CG89" s="2">
        <f>CE89</f>
        <v>-303.89999999999952</v>
      </c>
      <c r="CM89" s="2">
        <f>CM87+2</f>
        <v>225</v>
      </c>
      <c r="CN89" s="1">
        <v>1</v>
      </c>
      <c r="CO89" s="3" t="s">
        <v>296</v>
      </c>
      <c r="CP89" s="97" t="s">
        <v>129</v>
      </c>
      <c r="CR89" s="3"/>
      <c r="CT89" s="73">
        <v>-126</v>
      </c>
      <c r="CU89" s="58">
        <f>CV87</f>
        <v>-103</v>
      </c>
      <c r="CV89" s="59">
        <v>-76</v>
      </c>
      <c r="DQ89" s="2">
        <v>117</v>
      </c>
      <c r="DR89" s="2">
        <v>1</v>
      </c>
      <c r="DS89" s="3" t="s">
        <v>296</v>
      </c>
      <c r="DT89" s="97" t="s">
        <v>131</v>
      </c>
      <c r="DU89" s="3"/>
      <c r="DV89" s="3"/>
      <c r="DW89" s="2">
        <f>DZ89-DX89</f>
        <v>55</v>
      </c>
      <c r="DX89" s="65">
        <v>1451</v>
      </c>
      <c r="DY89" s="66">
        <v>1492</v>
      </c>
      <c r="DZ89" s="67">
        <v>1506</v>
      </c>
      <c r="EF89" s="2">
        <f>EF87+2</f>
        <v>157</v>
      </c>
      <c r="EG89" s="1">
        <v>1</v>
      </c>
      <c r="EH89" s="2" t="s">
        <v>296</v>
      </c>
      <c r="EI89" s="98" t="s">
        <v>152</v>
      </c>
      <c r="EL89" s="2">
        <f>EO89-EM89</f>
        <v>70</v>
      </c>
      <c r="EM89" s="68">
        <v>1635</v>
      </c>
      <c r="EN89" s="69">
        <v>1666</v>
      </c>
      <c r="EO89" s="70">
        <v>1705</v>
      </c>
      <c r="EP89" s="3"/>
      <c r="EQ89" s="3"/>
      <c r="EV89" s="3"/>
      <c r="EW89" s="3"/>
      <c r="EX89" s="3"/>
      <c r="EY89" s="3"/>
      <c r="EZ89" s="3"/>
      <c r="FA89" s="3"/>
      <c r="FB89" s="3"/>
      <c r="FH89" s="2"/>
      <c r="FI89" s="2"/>
      <c r="OZ89" s="7"/>
      <c r="YT89" s="7"/>
      <c r="ACO89" s="7"/>
      <c r="AFR89" s="7"/>
      <c r="AGY89" s="7"/>
      <c r="AIE89" s="7"/>
      <c r="ATS89" s="7"/>
      <c r="FDA89" s="7"/>
      <c r="FFN89" s="7"/>
      <c r="FJG89" s="7"/>
      <c r="FRB89" s="7"/>
    </row>
    <row r="90" spans="1:1021 1102:1317 4161:4526" ht="5.0999999999999996" customHeight="1" x14ac:dyDescent="0.25">
      <c r="A90" s="2"/>
      <c r="H90" s="119"/>
      <c r="I90" s="119"/>
      <c r="J90" s="72"/>
      <c r="AT90" s="3"/>
      <c r="AV90" s="1"/>
      <c r="AW90" s="1"/>
      <c r="AX90" s="1"/>
      <c r="AY90" s="1"/>
      <c r="AZ90" s="1"/>
      <c r="BA90" s="4"/>
      <c r="BB90" s="4"/>
      <c r="BC90" s="3"/>
      <c r="BJ90" s="1"/>
      <c r="BK90" s="1"/>
      <c r="BL90" s="1"/>
      <c r="BM90" s="1"/>
      <c r="BN90" s="1"/>
      <c r="BO90" s="1"/>
      <c r="BP90" s="119"/>
      <c r="BQ90" s="119"/>
      <c r="BR90" s="72"/>
      <c r="CN90" s="1"/>
      <c r="CO90" s="3"/>
      <c r="CP90" s="3"/>
      <c r="CR90" s="3"/>
      <c r="CT90" s="49"/>
      <c r="CU90" s="49"/>
      <c r="CV90" s="49"/>
      <c r="DS90" s="3"/>
      <c r="DT90" s="3"/>
      <c r="DU90" s="3"/>
      <c r="DV90" s="3"/>
      <c r="DW90" s="3"/>
      <c r="DX90" s="3"/>
      <c r="DY90" s="3"/>
      <c r="DZ90" s="3"/>
      <c r="EG90" s="1"/>
      <c r="EH90" s="3"/>
      <c r="EI90" s="3"/>
      <c r="EJ90" s="3"/>
      <c r="EK90" s="3"/>
      <c r="EL90" s="3"/>
      <c r="EM90" s="16"/>
      <c r="EN90" s="16"/>
      <c r="EO90" s="16"/>
      <c r="EP90" s="3"/>
      <c r="EQ90" s="3"/>
      <c r="EU90" s="3"/>
      <c r="EV90" s="3"/>
      <c r="EW90" s="3"/>
      <c r="EX90" s="3"/>
      <c r="EY90" s="3"/>
      <c r="EZ90" s="3"/>
      <c r="FA90" s="3"/>
      <c r="FB90" s="3"/>
      <c r="FH90" s="2"/>
      <c r="FI90" s="2"/>
      <c r="YT90" s="7"/>
      <c r="FDA90" s="7"/>
      <c r="FDB90" s="7"/>
    </row>
    <row r="91" spans="1:1021 1102:1317 4161:4526" ht="15" customHeight="1" x14ac:dyDescent="0.25">
      <c r="A91" s="2">
        <f>A89+2</f>
        <v>271</v>
      </c>
      <c r="B91" s="1">
        <v>1</v>
      </c>
      <c r="C91" s="1" t="s">
        <v>296</v>
      </c>
      <c r="D91" s="1" t="s">
        <v>125</v>
      </c>
      <c r="E91" s="1">
        <f>E93</f>
        <v>56</v>
      </c>
      <c r="F91">
        <f>G91-E91</f>
        <v>34</v>
      </c>
      <c r="G91" s="1">
        <f>G93</f>
        <v>90</v>
      </c>
      <c r="H91" s="118">
        <f>I93</f>
        <v>-262</v>
      </c>
      <c r="I91" s="118">
        <f>H91+E91</f>
        <v>-206</v>
      </c>
      <c r="J91" s="118">
        <f>H91+G91</f>
        <v>-172</v>
      </c>
      <c r="P91" s="2">
        <f>A91</f>
        <v>271</v>
      </c>
      <c r="Q91" s="2">
        <v>1</v>
      </c>
      <c r="R91" s="2" t="s">
        <v>294</v>
      </c>
      <c r="S91" s="98" t="s">
        <v>506</v>
      </c>
      <c r="V91" s="2">
        <f>V89</f>
        <v>1</v>
      </c>
      <c r="W91" s="2">
        <f>J91</f>
        <v>-172</v>
      </c>
      <c r="X91" s="2">
        <f>W91</f>
        <v>-172</v>
      </c>
      <c r="Y91" s="2">
        <f>W91</f>
        <v>-172</v>
      </c>
      <c r="AE91" s="2">
        <f>AT91-2</f>
        <v>253</v>
      </c>
      <c r="AF91" s="2">
        <v>1</v>
      </c>
      <c r="AG91" s="2" t="s">
        <v>0</v>
      </c>
      <c r="AH91" s="123" t="s">
        <v>424</v>
      </c>
      <c r="AL91" s="69">
        <f>AM91</f>
        <v>-445</v>
      </c>
      <c r="AM91" s="69">
        <f>BA91</f>
        <v>-445</v>
      </c>
      <c r="AN91" s="70">
        <f>AL91</f>
        <v>-445</v>
      </c>
      <c r="AT91" s="1">
        <f>AT89</f>
        <v>255</v>
      </c>
      <c r="AU91" s="2">
        <v>1</v>
      </c>
      <c r="AV91" s="1" t="s">
        <v>0</v>
      </c>
      <c r="AW91" s="8" t="s">
        <v>145</v>
      </c>
      <c r="AX91" s="1"/>
      <c r="AY91" s="1"/>
      <c r="AZ91" s="1"/>
      <c r="BA91" s="69">
        <v>-445</v>
      </c>
      <c r="BB91" s="74">
        <f>BA91</f>
        <v>-445</v>
      </c>
      <c r="BC91" s="70">
        <v>-396</v>
      </c>
      <c r="BI91" s="2">
        <f>BI89+2</f>
        <v>299</v>
      </c>
      <c r="BJ91" s="1">
        <v>1</v>
      </c>
      <c r="BK91" s="1" t="s">
        <v>296</v>
      </c>
      <c r="BL91" s="1" t="s">
        <v>590</v>
      </c>
      <c r="BM91" s="1">
        <f>BM93</f>
        <v>25.85</v>
      </c>
      <c r="BN91">
        <f>BO91-BM91</f>
        <v>54.15</v>
      </c>
      <c r="BO91" s="1">
        <f>BO93</f>
        <v>80</v>
      </c>
      <c r="BP91" s="118">
        <f>BQ93</f>
        <v>-409.74999999999955</v>
      </c>
      <c r="BQ91" s="118">
        <f>BP91+BM91</f>
        <v>-383.89999999999952</v>
      </c>
      <c r="BR91" s="118">
        <f>BP91+BO91</f>
        <v>-329.74999999999955</v>
      </c>
      <c r="BU91" s="3">
        <f>BU93+1</f>
        <v>61</v>
      </c>
      <c r="BX91" s="2">
        <f>BI91</f>
        <v>299</v>
      </c>
      <c r="BY91" s="2">
        <v>1</v>
      </c>
      <c r="BZ91" s="2" t="s">
        <v>294</v>
      </c>
      <c r="CA91" s="98" t="s">
        <v>615</v>
      </c>
      <c r="CD91" s="2">
        <f>CD89</f>
        <v>1</v>
      </c>
      <c r="CE91" s="2">
        <f>BR91</f>
        <v>-329.74999999999955</v>
      </c>
      <c r="CF91" s="2">
        <f>CE91</f>
        <v>-329.74999999999955</v>
      </c>
      <c r="CG91" s="2">
        <f>CE91</f>
        <v>-329.74999999999955</v>
      </c>
      <c r="CM91" s="2">
        <f>CM89+2</f>
        <v>227</v>
      </c>
      <c r="CN91" s="1">
        <v>1</v>
      </c>
      <c r="CO91" s="3" t="s">
        <v>296</v>
      </c>
      <c r="CP91" s="97" t="s">
        <v>133</v>
      </c>
      <c r="CR91" s="3"/>
      <c r="CT91" s="73">
        <v>-140</v>
      </c>
      <c r="CU91" s="58">
        <f>CV89</f>
        <v>-76</v>
      </c>
      <c r="CV91" s="59">
        <v>-67</v>
      </c>
      <c r="DQ91" s="2">
        <f>DQ89+2</f>
        <v>119</v>
      </c>
      <c r="DR91" s="2">
        <v>1</v>
      </c>
      <c r="DS91" s="3" t="s">
        <v>296</v>
      </c>
      <c r="DT91" s="97" t="s">
        <v>135</v>
      </c>
      <c r="DU91" s="3"/>
      <c r="DV91" s="3"/>
      <c r="DW91" s="2">
        <f>DZ91-DX91</f>
        <v>67</v>
      </c>
      <c r="DX91" s="65">
        <v>1452</v>
      </c>
      <c r="DY91" s="66">
        <v>1482</v>
      </c>
      <c r="DZ91" s="67">
        <v>1519</v>
      </c>
      <c r="EA91" s="3"/>
      <c r="EB91" s="3"/>
      <c r="EC91" s="3"/>
      <c r="EF91" s="2">
        <f>EF89+2</f>
        <v>159</v>
      </c>
      <c r="EG91" s="1">
        <v>1</v>
      </c>
      <c r="EH91" s="2" t="s">
        <v>296</v>
      </c>
      <c r="EI91" s="98" t="s">
        <v>155</v>
      </c>
      <c r="EL91" s="2">
        <f>EO91-EM91</f>
        <v>65</v>
      </c>
      <c r="EM91" s="68">
        <v>1685</v>
      </c>
      <c r="EN91" s="69">
        <v>1708</v>
      </c>
      <c r="EO91" s="70">
        <v>1750</v>
      </c>
      <c r="EP91" s="3"/>
      <c r="EQ91" s="3"/>
      <c r="EU91" s="1">
        <v>111</v>
      </c>
      <c r="EV91" s="1">
        <v>1</v>
      </c>
      <c r="EW91" s="2" t="s">
        <v>296</v>
      </c>
      <c r="EX91" s="98" t="s">
        <v>86</v>
      </c>
      <c r="FB91" s="130">
        <v>1769</v>
      </c>
      <c r="FC91" s="52">
        <v>1804</v>
      </c>
      <c r="FD91" s="53">
        <v>1821</v>
      </c>
      <c r="FH91" s="2"/>
      <c r="FI91" s="2"/>
      <c r="RM91" s="7"/>
      <c r="ABG91" s="7"/>
      <c r="AFB91" s="7"/>
      <c r="AIE91" s="7"/>
      <c r="AJL91" s="7"/>
      <c r="FDA91" s="7"/>
    </row>
    <row r="92" spans="1:1021 1102:1317 4161:4526" ht="5.0999999999999996" customHeight="1" x14ac:dyDescent="0.25">
      <c r="A92" s="2"/>
      <c r="H92" s="119"/>
      <c r="I92" s="119"/>
      <c r="J92" s="72"/>
      <c r="BJ92" s="1"/>
      <c r="BK92" s="1"/>
      <c r="BL92" s="1"/>
      <c r="BM92" s="1"/>
      <c r="BN92" s="1"/>
      <c r="BO92" s="1"/>
      <c r="BP92" s="119"/>
      <c r="BQ92" s="119"/>
      <c r="BR92" s="72"/>
      <c r="CN92" s="1"/>
      <c r="CO92" s="3"/>
      <c r="CP92" s="3"/>
      <c r="CR92" s="3"/>
      <c r="CT92" s="49"/>
      <c r="CU92" s="49"/>
      <c r="CV92" s="49"/>
      <c r="DY92" s="3"/>
      <c r="DZ92" s="3"/>
      <c r="EA92" s="3"/>
      <c r="EB92" s="3"/>
      <c r="EC92" s="3"/>
      <c r="EG92" s="1"/>
      <c r="EM92" s="49"/>
      <c r="EN92" s="49"/>
      <c r="EO92" s="49"/>
      <c r="EP92" s="3"/>
      <c r="EQ92" s="3"/>
      <c r="EU92" s="3"/>
      <c r="EV92" s="3"/>
      <c r="EW92" s="3"/>
      <c r="EX92" s="3"/>
      <c r="EY92" s="3"/>
      <c r="EZ92" s="3"/>
      <c r="FA92" s="3"/>
      <c r="FB92" s="3"/>
      <c r="FH92" s="2"/>
      <c r="FI92" s="2"/>
      <c r="ABG92" s="7"/>
      <c r="FDA92" s="7"/>
      <c r="FDB92" s="7"/>
    </row>
    <row r="93" spans="1:1021 1102:1317 4161:4526" ht="15" customHeight="1" x14ac:dyDescent="0.25">
      <c r="A93" s="2">
        <f>A91+2</f>
        <v>273</v>
      </c>
      <c r="B93" s="1">
        <v>1</v>
      </c>
      <c r="C93" s="1" t="s">
        <v>296</v>
      </c>
      <c r="D93" s="1" t="s">
        <v>130</v>
      </c>
      <c r="E93" s="1">
        <f>E95</f>
        <v>56</v>
      </c>
      <c r="F93">
        <f>G93-E93</f>
        <v>34</v>
      </c>
      <c r="G93" s="1">
        <f>G95</f>
        <v>90</v>
      </c>
      <c r="H93" s="118">
        <f>I95</f>
        <v>-318</v>
      </c>
      <c r="I93" s="118">
        <f>H93+E93</f>
        <v>-262</v>
      </c>
      <c r="J93" s="118">
        <f>H93+G93</f>
        <v>-228</v>
      </c>
      <c r="P93" s="2">
        <f>A93</f>
        <v>273</v>
      </c>
      <c r="Q93" s="2">
        <v>1</v>
      </c>
      <c r="R93" s="2" t="s">
        <v>294</v>
      </c>
      <c r="S93" s="98" t="s">
        <v>506</v>
      </c>
      <c r="V93" s="2">
        <f>V91</f>
        <v>1</v>
      </c>
      <c r="W93" s="2">
        <f>J93</f>
        <v>-228</v>
      </c>
      <c r="X93" s="2">
        <f>W93</f>
        <v>-228</v>
      </c>
      <c r="Y93" s="2">
        <f>W93</f>
        <v>-228</v>
      </c>
      <c r="AE93" s="2">
        <f>AT93-2</f>
        <v>253</v>
      </c>
      <c r="AF93" s="2">
        <v>1</v>
      </c>
      <c r="AG93" s="2" t="s">
        <v>296</v>
      </c>
      <c r="AH93" s="124" t="s">
        <v>369</v>
      </c>
      <c r="AL93" s="69">
        <f>AM93</f>
        <v>32</v>
      </c>
      <c r="AM93" s="69">
        <f>BC89</f>
        <v>32</v>
      </c>
      <c r="AN93" s="70">
        <f>AL93</f>
        <v>32</v>
      </c>
      <c r="AT93" s="1">
        <f>AT91</f>
        <v>255</v>
      </c>
      <c r="AU93" s="2">
        <v>1</v>
      </c>
      <c r="AV93" s="1" t="s">
        <v>0</v>
      </c>
      <c r="AW93" s="8" t="s">
        <v>150</v>
      </c>
      <c r="AX93" s="1"/>
      <c r="AY93" s="1"/>
      <c r="AZ93" s="1"/>
      <c r="BA93" s="69">
        <f>BB93</f>
        <v>-396</v>
      </c>
      <c r="BB93" s="74">
        <v>-396</v>
      </c>
      <c r="BC93" s="70">
        <f>BC91</f>
        <v>-396</v>
      </c>
      <c r="BI93" s="2">
        <f>BI91+2</f>
        <v>301</v>
      </c>
      <c r="BJ93" s="1">
        <v>1</v>
      </c>
      <c r="BK93" s="1" t="s">
        <v>296</v>
      </c>
      <c r="BL93" s="1" t="s">
        <v>591</v>
      </c>
      <c r="BM93" s="1">
        <f>BM95</f>
        <v>25.85</v>
      </c>
      <c r="BN93">
        <f>BO93-BM93</f>
        <v>54.15</v>
      </c>
      <c r="BO93" s="1">
        <f>BO95</f>
        <v>80</v>
      </c>
      <c r="BP93" s="118">
        <f>BQ95</f>
        <v>-435.59999999999957</v>
      </c>
      <c r="BQ93" s="118">
        <f>BP93+BM93</f>
        <v>-409.74999999999955</v>
      </c>
      <c r="BR93" s="118">
        <f>BP93+BO93</f>
        <v>-355.59999999999957</v>
      </c>
      <c r="BU93" s="3">
        <f>BU95+1</f>
        <v>60</v>
      </c>
      <c r="BX93" s="2">
        <f>BI93</f>
        <v>301</v>
      </c>
      <c r="BY93" s="2">
        <v>1</v>
      </c>
      <c r="BZ93" s="2" t="s">
        <v>294</v>
      </c>
      <c r="CA93" s="98" t="s">
        <v>615</v>
      </c>
      <c r="CD93" s="2">
        <f>CD91</f>
        <v>1</v>
      </c>
      <c r="CE93" s="2">
        <f>BR93</f>
        <v>-355.59999999999957</v>
      </c>
      <c r="CF93" s="2">
        <f>CE93</f>
        <v>-355.59999999999957</v>
      </c>
      <c r="CG93" s="2">
        <f>CE93</f>
        <v>-355.59999999999957</v>
      </c>
      <c r="CM93" s="2">
        <f>CM91+2</f>
        <v>229</v>
      </c>
      <c r="CN93" s="1">
        <v>1</v>
      </c>
      <c r="CO93" s="3" t="s">
        <v>296</v>
      </c>
      <c r="CP93" s="97" t="s">
        <v>511</v>
      </c>
      <c r="CR93" s="3"/>
      <c r="CT93" s="73">
        <v>-100</v>
      </c>
      <c r="CU93" s="58">
        <f>CV91</f>
        <v>-67</v>
      </c>
      <c r="CV93" s="59">
        <v>-63</v>
      </c>
      <c r="DQ93" s="2">
        <f>DQ91+2</f>
        <v>121</v>
      </c>
      <c r="DR93" s="2">
        <v>1</v>
      </c>
      <c r="DS93" s="3" t="s">
        <v>296</v>
      </c>
      <c r="DT93" s="97" t="s">
        <v>139</v>
      </c>
      <c r="DU93" s="3"/>
      <c r="DV93" s="3"/>
      <c r="DW93" s="2">
        <f>DZ93-DX93</f>
        <v>70</v>
      </c>
      <c r="DX93" s="65">
        <v>1473</v>
      </c>
      <c r="DY93" s="66">
        <v>1510</v>
      </c>
      <c r="DZ93" s="67">
        <v>1543</v>
      </c>
      <c r="EA93" s="3"/>
      <c r="EB93" s="3"/>
      <c r="EC93" s="3"/>
      <c r="EF93" s="2">
        <f>EF91+2</f>
        <v>161</v>
      </c>
      <c r="EG93" s="1">
        <v>1</v>
      </c>
      <c r="EH93" s="2" t="s">
        <v>296</v>
      </c>
      <c r="EI93" s="98" t="s">
        <v>158</v>
      </c>
      <c r="EL93" s="2">
        <f>EO93-EM93</f>
        <v>60</v>
      </c>
      <c r="EM93" s="68">
        <v>1700</v>
      </c>
      <c r="EN93" s="69">
        <v>1727</v>
      </c>
      <c r="EO93" s="70">
        <v>1760</v>
      </c>
      <c r="EP93" s="3"/>
      <c r="EQ93" s="3"/>
      <c r="EU93" s="2">
        <f>EU91+2</f>
        <v>113</v>
      </c>
      <c r="EV93" s="3">
        <v>1</v>
      </c>
      <c r="EW93" s="2" t="s">
        <v>296</v>
      </c>
      <c r="EX93" s="98" t="s">
        <v>284</v>
      </c>
      <c r="FB93" s="130">
        <v>1889</v>
      </c>
      <c r="FC93" s="52">
        <v>1933</v>
      </c>
      <c r="FD93" s="53">
        <v>1945</v>
      </c>
      <c r="YR93" s="7"/>
      <c r="AIL93" s="7"/>
      <c r="AMG93" s="7"/>
      <c r="APJ93" s="7"/>
      <c r="AQQ93" s="7"/>
      <c r="FDA93" s="7"/>
    </row>
    <row r="94" spans="1:1021 1102:1317 4161:4526" ht="5.0999999999999996" customHeight="1" x14ac:dyDescent="0.25">
      <c r="A94" s="2"/>
      <c r="H94" s="119"/>
      <c r="I94" s="119"/>
      <c r="J94" s="72"/>
      <c r="BJ94" s="1"/>
      <c r="BK94" s="1"/>
      <c r="BL94" s="1"/>
      <c r="BM94" s="1"/>
      <c r="BN94" s="1"/>
      <c r="BO94" s="1"/>
      <c r="BP94" s="119"/>
      <c r="BQ94" s="119"/>
      <c r="BR94" s="72"/>
      <c r="CN94" s="1"/>
      <c r="CT94" s="49"/>
      <c r="CU94" s="49"/>
      <c r="CV94" s="49"/>
      <c r="EA94" s="3"/>
      <c r="EB94" s="3"/>
      <c r="EC94" s="3"/>
      <c r="EG94" s="1"/>
      <c r="EM94" s="49"/>
      <c r="EN94" s="49"/>
      <c r="EO94" s="49"/>
      <c r="EP94" s="3"/>
      <c r="EQ94" s="3"/>
      <c r="EU94" s="3"/>
      <c r="EV94" s="3"/>
      <c r="EW94" s="3"/>
      <c r="EX94" s="3"/>
      <c r="EY94" s="3"/>
      <c r="EZ94" s="3"/>
      <c r="FA94" s="3"/>
      <c r="FB94" s="3"/>
      <c r="AIL94" s="7"/>
      <c r="FDA94" s="7"/>
      <c r="FDB94" s="7"/>
    </row>
    <row r="95" spans="1:1021 1102:1317 4161:4526" ht="15" customHeight="1" x14ac:dyDescent="0.25">
      <c r="A95" s="2">
        <f>A93+2</f>
        <v>275</v>
      </c>
      <c r="B95" s="1">
        <v>1</v>
      </c>
      <c r="C95" s="1" t="s">
        <v>296</v>
      </c>
      <c r="D95" s="1" t="s">
        <v>134</v>
      </c>
      <c r="E95" s="1">
        <f>E99</f>
        <v>56</v>
      </c>
      <c r="F95">
        <f>G95-E95</f>
        <v>34</v>
      </c>
      <c r="G95" s="1">
        <f>G99</f>
        <v>90</v>
      </c>
      <c r="H95" s="118">
        <f>I97</f>
        <v>-374</v>
      </c>
      <c r="I95" s="118">
        <f>H95+E95</f>
        <v>-318</v>
      </c>
      <c r="J95" s="118">
        <f>H95+G95</f>
        <v>-284</v>
      </c>
      <c r="P95" s="2">
        <f>A95</f>
        <v>275</v>
      </c>
      <c r="Q95" s="2">
        <v>1</v>
      </c>
      <c r="R95" s="2" t="s">
        <v>294</v>
      </c>
      <c r="S95" s="98" t="s">
        <v>506</v>
      </c>
      <c r="V95" s="2">
        <f>V93</f>
        <v>1</v>
      </c>
      <c r="W95" s="2">
        <f>J95</f>
        <v>-284</v>
      </c>
      <c r="X95" s="2">
        <f>W95</f>
        <v>-284</v>
      </c>
      <c r="Y95" s="2">
        <f>W95</f>
        <v>-284</v>
      </c>
      <c r="BI95" s="2">
        <f>BI93+2</f>
        <v>303</v>
      </c>
      <c r="BJ95" s="1">
        <v>1</v>
      </c>
      <c r="BK95" s="1" t="s">
        <v>296</v>
      </c>
      <c r="BL95" s="1" t="s">
        <v>592</v>
      </c>
      <c r="BM95" s="1">
        <f>BM99</f>
        <v>25.85</v>
      </c>
      <c r="BN95">
        <f>BO95-BM95</f>
        <v>54.15</v>
      </c>
      <c r="BO95" s="1">
        <f>BO99</f>
        <v>80</v>
      </c>
      <c r="BP95" s="118">
        <f>BQ97</f>
        <v>-461.44999999999959</v>
      </c>
      <c r="BQ95" s="118">
        <f>BP95+BM95</f>
        <v>-435.59999999999957</v>
      </c>
      <c r="BR95" s="118">
        <f>BP95+BO95</f>
        <v>-381.44999999999959</v>
      </c>
      <c r="BU95" s="3">
        <f>BU97+1</f>
        <v>59</v>
      </c>
      <c r="BX95" s="2">
        <f>BI95</f>
        <v>303</v>
      </c>
      <c r="BY95" s="2">
        <v>1</v>
      </c>
      <c r="BZ95" s="2" t="s">
        <v>294</v>
      </c>
      <c r="CA95" s="98" t="s">
        <v>616</v>
      </c>
      <c r="CD95" s="2">
        <f>CD93</f>
        <v>1</v>
      </c>
      <c r="CE95" s="2">
        <f>BR95</f>
        <v>-381.44999999999959</v>
      </c>
      <c r="CF95" s="2">
        <f>CE95</f>
        <v>-381.44999999999959</v>
      </c>
      <c r="CG95" s="2">
        <f>CE95</f>
        <v>-381.44999999999959</v>
      </c>
      <c r="CM95" s="2">
        <f>CM93+2</f>
        <v>231</v>
      </c>
      <c r="CN95" s="1">
        <v>1</v>
      </c>
      <c r="CO95" s="2" t="s">
        <v>296</v>
      </c>
      <c r="CP95" s="98" t="s">
        <v>512</v>
      </c>
      <c r="CT95" s="73">
        <f>CU95</f>
        <v>-63</v>
      </c>
      <c r="CU95" s="58">
        <f>CV93</f>
        <v>-63</v>
      </c>
      <c r="CV95" s="59">
        <v>-40</v>
      </c>
      <c r="DQ95" s="2">
        <f>DQ93+2</f>
        <v>123</v>
      </c>
      <c r="DR95" s="2">
        <v>1</v>
      </c>
      <c r="DS95" s="3" t="s">
        <v>296</v>
      </c>
      <c r="DT95" s="97" t="s">
        <v>575</v>
      </c>
      <c r="DU95" s="3"/>
      <c r="DV95" s="3"/>
      <c r="DW95" s="2">
        <f>DZ95-DX95</f>
        <v>78</v>
      </c>
      <c r="DX95" s="65">
        <v>1564</v>
      </c>
      <c r="DY95" s="66">
        <v>1589</v>
      </c>
      <c r="DZ95" s="67">
        <v>1642</v>
      </c>
      <c r="EA95" s="3"/>
      <c r="EB95" s="3"/>
      <c r="EC95" s="3"/>
      <c r="EF95" s="2">
        <f>EF93+2</f>
        <v>163</v>
      </c>
      <c r="EG95" s="2">
        <v>1</v>
      </c>
      <c r="EH95" s="2" t="s">
        <v>296</v>
      </c>
      <c r="EI95" s="98" t="s">
        <v>162</v>
      </c>
      <c r="EL95" s="2">
        <f>EO95-EM95</f>
        <v>55</v>
      </c>
      <c r="EM95" s="68">
        <v>1703</v>
      </c>
      <c r="EN95" s="69">
        <v>1721</v>
      </c>
      <c r="EO95" s="70">
        <v>1758</v>
      </c>
      <c r="EP95" s="3"/>
      <c r="EQ95" s="3"/>
      <c r="EU95" s="1">
        <v>117</v>
      </c>
      <c r="EV95" s="1">
        <v>1</v>
      </c>
      <c r="EW95" s="1" t="s">
        <v>296</v>
      </c>
      <c r="EX95" s="99" t="s">
        <v>80</v>
      </c>
      <c r="EY95" s="1"/>
      <c r="EZ95" s="1"/>
      <c r="FA95" s="1"/>
      <c r="FB95" s="46">
        <v>1957</v>
      </c>
      <c r="FC95" s="46">
        <v>1957</v>
      </c>
      <c r="FD95" s="47">
        <v>2020</v>
      </c>
      <c r="AFR95" s="7"/>
      <c r="APL95" s="7"/>
      <c r="ATG95" s="7"/>
      <c r="AWJ95" s="7"/>
      <c r="AXQ95" s="7"/>
      <c r="FDA95" s="7"/>
    </row>
    <row r="96" spans="1:1021 1102:1317 4161:4526" ht="5.0999999999999996" customHeight="1" x14ac:dyDescent="0.25">
      <c r="A96" s="2"/>
      <c r="BJ96" s="1"/>
      <c r="BK96" s="1"/>
      <c r="BL96" s="1"/>
      <c r="BM96" s="1"/>
      <c r="BN96" s="1"/>
      <c r="BO96" s="1"/>
      <c r="BP96" s="1"/>
      <c r="CN96" s="1"/>
      <c r="CT96" s="49"/>
      <c r="CU96" s="49"/>
      <c r="CV96" s="49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P96" s="3"/>
      <c r="EQ96" s="3"/>
      <c r="EU96" s="1"/>
      <c r="EV96" s="1"/>
      <c r="EW96" s="1"/>
      <c r="EX96" s="1"/>
      <c r="EY96" s="1"/>
      <c r="EZ96" s="1"/>
      <c r="FA96" s="1"/>
      <c r="FB96" s="1"/>
      <c r="FC96" s="2"/>
      <c r="FD96" s="2"/>
      <c r="APL96" s="7"/>
      <c r="FDA96" s="7"/>
      <c r="FDB96" s="7"/>
    </row>
    <row r="97" spans="1:202 1352:2048 2078:2581 4161:4162" ht="15" customHeight="1" x14ac:dyDescent="0.25">
      <c r="A97" s="2">
        <f>A95+2</f>
        <v>277</v>
      </c>
      <c r="B97" s="1">
        <v>1</v>
      </c>
      <c r="C97" s="1" t="s">
        <v>296</v>
      </c>
      <c r="D97" s="1" t="s">
        <v>505</v>
      </c>
      <c r="E97" s="1">
        <f>E101</f>
        <v>56</v>
      </c>
      <c r="F97">
        <f>G97-E97</f>
        <v>34</v>
      </c>
      <c r="G97" s="1">
        <f>G101</f>
        <v>90</v>
      </c>
      <c r="H97" s="118">
        <f>I99</f>
        <v>-430</v>
      </c>
      <c r="I97" s="118">
        <f>H97+E97</f>
        <v>-374</v>
      </c>
      <c r="J97" s="118">
        <f>H97+G97</f>
        <v>-340</v>
      </c>
      <c r="P97" s="2">
        <f>A97</f>
        <v>277</v>
      </c>
      <c r="Q97" s="2">
        <v>1</v>
      </c>
      <c r="R97" s="2" t="s">
        <v>294</v>
      </c>
      <c r="S97" s="98" t="s">
        <v>504</v>
      </c>
      <c r="V97" s="2">
        <f>V95</f>
        <v>1</v>
      </c>
      <c r="W97" s="2">
        <f>J97</f>
        <v>-340</v>
      </c>
      <c r="X97" s="2">
        <f>W97</f>
        <v>-340</v>
      </c>
      <c r="Y97" s="2">
        <f>W97</f>
        <v>-340</v>
      </c>
      <c r="BI97" s="2">
        <f>BI95+2</f>
        <v>305</v>
      </c>
      <c r="BJ97" s="1">
        <v>1</v>
      </c>
      <c r="BK97" s="1" t="s">
        <v>296</v>
      </c>
      <c r="BL97" s="1" t="s">
        <v>610</v>
      </c>
      <c r="BM97" s="1">
        <f>BM101</f>
        <v>25.85</v>
      </c>
      <c r="BN97">
        <f>BO97-BM97</f>
        <v>54.15</v>
      </c>
      <c r="BO97" s="1">
        <f>BO101</f>
        <v>80</v>
      </c>
      <c r="BP97" s="118">
        <f>BQ99</f>
        <v>-487.29999999999961</v>
      </c>
      <c r="BQ97" s="118">
        <f>BP97+BM97</f>
        <v>-461.44999999999959</v>
      </c>
      <c r="BR97" s="118">
        <f>BP97+BO97</f>
        <v>-407.29999999999961</v>
      </c>
      <c r="BU97" s="3">
        <f>BU99+1</f>
        <v>58</v>
      </c>
      <c r="BX97" s="2">
        <f>BI97</f>
        <v>305</v>
      </c>
      <c r="BY97" s="2">
        <v>1</v>
      </c>
      <c r="BZ97" s="2" t="s">
        <v>294</v>
      </c>
      <c r="CA97" s="98" t="s">
        <v>616</v>
      </c>
      <c r="CD97" s="2">
        <f>CD95</f>
        <v>1</v>
      </c>
      <c r="CE97" s="2">
        <f>BR97</f>
        <v>-407.29999999999961</v>
      </c>
      <c r="CF97" s="2">
        <f>CE97</f>
        <v>-407.29999999999961</v>
      </c>
      <c r="CG97" s="2">
        <f>CE97</f>
        <v>-407.29999999999961</v>
      </c>
      <c r="CM97" s="2">
        <v>235</v>
      </c>
      <c r="CN97" s="1">
        <v>1</v>
      </c>
      <c r="CO97" s="2" t="s">
        <v>296</v>
      </c>
      <c r="CP97" s="98" t="s">
        <v>143</v>
      </c>
      <c r="CT97" s="73">
        <f>CU97</f>
        <v>-40</v>
      </c>
      <c r="CU97" s="58">
        <f>CV95</f>
        <v>-40</v>
      </c>
      <c r="CV97" s="59">
        <v>-37</v>
      </c>
      <c r="DY97" s="3"/>
      <c r="DZ97" s="3"/>
      <c r="EA97" s="3"/>
      <c r="EB97" s="3"/>
      <c r="EC97" s="3"/>
      <c r="EF97" s="2">
        <f>EF95+2</f>
        <v>165</v>
      </c>
      <c r="EG97" s="2">
        <v>1</v>
      </c>
      <c r="EH97" s="2" t="s">
        <v>296</v>
      </c>
      <c r="EI97" s="98" t="s">
        <v>166</v>
      </c>
      <c r="EL97" s="2">
        <f>EO97-EM97</f>
        <v>56</v>
      </c>
      <c r="EM97" s="68">
        <v>1714</v>
      </c>
      <c r="EN97" s="69">
        <v>1735</v>
      </c>
      <c r="EO97" s="70">
        <v>1770</v>
      </c>
      <c r="EP97" s="3"/>
      <c r="EQ97" s="3"/>
      <c r="EU97" s="3"/>
      <c r="EV97" s="3"/>
      <c r="EW97" s="3"/>
      <c r="EX97" s="3"/>
      <c r="EY97" s="3"/>
      <c r="EZ97" s="3"/>
      <c r="FA97" s="3"/>
      <c r="FB97" s="3"/>
      <c r="AYZ97" s="7"/>
      <c r="BIR97" s="7"/>
      <c r="BMM97" s="7"/>
      <c r="BPP97" s="7"/>
      <c r="BQY97" s="7"/>
      <c r="FDA97" s="7"/>
    </row>
    <row r="98" spans="1:202 1352:2048 2078:2581 4161:4162" ht="5.0999999999999996" customHeight="1" x14ac:dyDescent="0.25">
      <c r="A98" s="2"/>
      <c r="AT98" s="3"/>
      <c r="BJ98" s="1"/>
      <c r="BK98" s="1"/>
      <c r="BL98" s="1"/>
      <c r="BM98" s="1"/>
      <c r="BN98" s="1"/>
      <c r="BO98" s="1"/>
      <c r="BP98" s="1"/>
      <c r="CN98" s="1"/>
      <c r="CT98" s="49"/>
      <c r="CU98" s="49"/>
      <c r="CV98" s="49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P98" s="3"/>
      <c r="EQ98" s="3"/>
      <c r="EU98" s="3"/>
      <c r="EV98" s="3"/>
      <c r="EW98" s="3"/>
      <c r="EX98" s="3"/>
      <c r="EY98" s="3"/>
      <c r="EZ98" s="3"/>
      <c r="FA98" s="3"/>
      <c r="FB98" s="3"/>
      <c r="BIR98" s="7"/>
      <c r="FDA98" s="7"/>
      <c r="FDB98" s="7"/>
    </row>
    <row r="99" spans="1:202 1352:2048 2078:2581 4161:4162" ht="15" customHeight="1" x14ac:dyDescent="0.25">
      <c r="A99" s="2">
        <f>A97+2</f>
        <v>279</v>
      </c>
      <c r="B99" s="1">
        <v>1</v>
      </c>
      <c r="C99" s="1" t="s">
        <v>296</v>
      </c>
      <c r="D99" s="1" t="s">
        <v>137</v>
      </c>
      <c r="E99" s="1">
        <f>E101</f>
        <v>56</v>
      </c>
      <c r="F99">
        <f>G99-E99</f>
        <v>34</v>
      </c>
      <c r="G99" s="1">
        <f>G101</f>
        <v>90</v>
      </c>
      <c r="H99" s="118">
        <f>I101</f>
        <v>-486</v>
      </c>
      <c r="I99" s="118">
        <f>H99+E99</f>
        <v>-430</v>
      </c>
      <c r="J99" s="118">
        <f>H99+G99</f>
        <v>-396</v>
      </c>
      <c r="P99" s="2">
        <f>A99</f>
        <v>279</v>
      </c>
      <c r="Q99" s="2">
        <v>1</v>
      </c>
      <c r="R99" s="2" t="s">
        <v>294</v>
      </c>
      <c r="S99" s="98" t="s">
        <v>504</v>
      </c>
      <c r="V99" s="2">
        <f>V97</f>
        <v>1</v>
      </c>
      <c r="W99" s="2">
        <f>J99</f>
        <v>-396</v>
      </c>
      <c r="X99" s="2">
        <f>W99</f>
        <v>-396</v>
      </c>
      <c r="Y99" s="2">
        <f>W99</f>
        <v>-396</v>
      </c>
      <c r="AV99" s="90" t="s">
        <v>422</v>
      </c>
      <c r="BI99" s="2">
        <f>BI97+2</f>
        <v>307</v>
      </c>
      <c r="BJ99" s="1">
        <v>1</v>
      </c>
      <c r="BK99" s="1" t="s">
        <v>296</v>
      </c>
      <c r="BL99" s="1" t="s">
        <v>144</v>
      </c>
      <c r="BM99" s="1">
        <f>BM101</f>
        <v>25.85</v>
      </c>
      <c r="BN99">
        <f>BO99-BM99</f>
        <v>54.15</v>
      </c>
      <c r="BO99" s="1">
        <f>BO101</f>
        <v>80</v>
      </c>
      <c r="BP99" s="118">
        <f>BQ101</f>
        <v>-513.14999999999964</v>
      </c>
      <c r="BQ99" s="118">
        <f>BP99+BM99</f>
        <v>-487.29999999999961</v>
      </c>
      <c r="BR99" s="118">
        <f>BP99+BO99</f>
        <v>-433.14999999999964</v>
      </c>
      <c r="BU99" s="3">
        <f>BU101+1</f>
        <v>57</v>
      </c>
      <c r="BX99" s="2">
        <f>BI99</f>
        <v>307</v>
      </c>
      <c r="BY99" s="2">
        <v>1</v>
      </c>
      <c r="BZ99" s="2" t="s">
        <v>294</v>
      </c>
      <c r="CA99" s="98" t="s">
        <v>616</v>
      </c>
      <c r="CD99" s="2">
        <f>CD97</f>
        <v>1</v>
      </c>
      <c r="CE99" s="2">
        <f>BR99</f>
        <v>-433.14999999999964</v>
      </c>
      <c r="CF99" s="2">
        <f>CE99</f>
        <v>-433.14999999999964</v>
      </c>
      <c r="CG99" s="2">
        <f>CE99</f>
        <v>-433.14999999999964</v>
      </c>
      <c r="CM99" s="2">
        <f>CM97+2</f>
        <v>237</v>
      </c>
      <c r="CN99" s="1">
        <v>1</v>
      </c>
      <c r="CO99" s="2" t="s">
        <v>296</v>
      </c>
      <c r="CP99" s="97" t="s">
        <v>148</v>
      </c>
      <c r="CT99" s="73">
        <v>-53</v>
      </c>
      <c r="CU99" s="58">
        <f>CV97</f>
        <v>-37</v>
      </c>
      <c r="CV99" s="59">
        <v>-35</v>
      </c>
      <c r="DQ99" s="2">
        <v>129</v>
      </c>
      <c r="DR99" s="2">
        <v>1</v>
      </c>
      <c r="DS99" s="3" t="s">
        <v>296</v>
      </c>
      <c r="DT99" s="97" t="s">
        <v>142</v>
      </c>
      <c r="DU99" s="3"/>
      <c r="DV99" s="3"/>
      <c r="DW99" s="2">
        <f>DZ99-DX99</f>
        <v>70</v>
      </c>
      <c r="DX99" s="65">
        <v>1646</v>
      </c>
      <c r="DY99" s="66">
        <v>1666</v>
      </c>
      <c r="DZ99" s="67">
        <v>1716</v>
      </c>
      <c r="EA99" s="3"/>
      <c r="EB99" s="3"/>
      <c r="EC99" s="3"/>
      <c r="EF99" s="2">
        <f>EF97+2</f>
        <v>167</v>
      </c>
      <c r="EG99" s="1">
        <v>1</v>
      </c>
      <c r="EH99" s="2" t="s">
        <v>296</v>
      </c>
      <c r="EI99" s="98" t="s">
        <v>171</v>
      </c>
      <c r="EL99" s="2">
        <f>EO99-EM99</f>
        <v>88</v>
      </c>
      <c r="EM99" s="68">
        <v>1703</v>
      </c>
      <c r="EN99" s="69">
        <v>1728</v>
      </c>
      <c r="EO99" s="70">
        <v>1791</v>
      </c>
      <c r="EP99" s="3"/>
      <c r="EQ99" s="3"/>
      <c r="EU99" s="3"/>
      <c r="EV99" s="3"/>
      <c r="EW99" s="3"/>
      <c r="EX99" s="3"/>
      <c r="EY99" s="3"/>
      <c r="EZ99" s="3"/>
      <c r="FA99" s="3"/>
      <c r="FB99" s="3"/>
      <c r="GO99" s="56" t="s">
        <v>317</v>
      </c>
      <c r="GP99" s="56"/>
      <c r="GQ99" s="56"/>
      <c r="GR99" s="56" t="s">
        <v>318</v>
      </c>
      <c r="GS99" s="56" t="s">
        <v>319</v>
      </c>
      <c r="GT99" s="56" t="s">
        <v>320</v>
      </c>
      <c r="BCV99" s="7"/>
      <c r="BMQ99" s="7"/>
      <c r="BQL99" s="7"/>
      <c r="BTO99" s="7"/>
      <c r="BUU99" s="7"/>
      <c r="FDA99" s="7"/>
    </row>
    <row r="100" spans="1:202 1352:2048 2078:2581 4161:4162" ht="5.0999999999999996" customHeight="1" x14ac:dyDescent="0.25">
      <c r="A100" s="2"/>
      <c r="H100" s="119"/>
      <c r="I100" s="119"/>
      <c r="J100" s="72"/>
      <c r="AT100" s="3"/>
      <c r="AV100" s="1"/>
      <c r="AW100" s="1"/>
      <c r="AX100" s="1"/>
      <c r="AY100" s="1"/>
      <c r="AZ100" s="1"/>
      <c r="BA100" s="4"/>
      <c r="BB100" s="4"/>
      <c r="BC100" s="3"/>
      <c r="BJ100" s="1"/>
      <c r="BK100" s="1"/>
      <c r="BL100" s="1"/>
      <c r="BM100" s="1"/>
      <c r="BN100" s="1"/>
      <c r="BO100" s="1"/>
      <c r="BP100" s="119"/>
      <c r="BQ100" s="119"/>
      <c r="BR100" s="72"/>
      <c r="CN100" s="1"/>
      <c r="CO100" s="1"/>
      <c r="CP100" s="1"/>
      <c r="CQ100" s="1"/>
      <c r="CR100" s="1"/>
      <c r="CS100" s="1"/>
      <c r="CT100" s="1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G100" s="1"/>
      <c r="EM100" s="49"/>
      <c r="EN100" s="49"/>
      <c r="EO100" s="49"/>
      <c r="EP100" s="3"/>
      <c r="EQ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BMQ100" s="7"/>
      <c r="FDA100" s="7"/>
      <c r="FDB100" s="7"/>
    </row>
    <row r="101" spans="1:202 1352:2048 2078:2581 4161:4162" ht="15" customHeight="1" x14ac:dyDescent="0.25">
      <c r="A101" s="2">
        <f>A99+2</f>
        <v>281</v>
      </c>
      <c r="B101" s="1">
        <v>1</v>
      </c>
      <c r="C101" s="1" t="s">
        <v>296</v>
      </c>
      <c r="D101" s="1" t="s">
        <v>141</v>
      </c>
      <c r="E101" s="1">
        <f>E103</f>
        <v>56</v>
      </c>
      <c r="F101">
        <f>G101-E101</f>
        <v>34</v>
      </c>
      <c r="G101" s="1">
        <f>G103</f>
        <v>90</v>
      </c>
      <c r="H101" s="118">
        <f>I103</f>
        <v>-542</v>
      </c>
      <c r="I101" s="118">
        <f>H101+E101</f>
        <v>-486</v>
      </c>
      <c r="J101" s="118">
        <f>H101+G101</f>
        <v>-452</v>
      </c>
      <c r="P101" s="2">
        <f>A101</f>
        <v>281</v>
      </c>
      <c r="Q101" s="2">
        <v>1</v>
      </c>
      <c r="R101" s="2" t="s">
        <v>294</v>
      </c>
      <c r="S101" s="98" t="s">
        <v>504</v>
      </c>
      <c r="V101" s="2">
        <f>V99</f>
        <v>1</v>
      </c>
      <c r="W101" s="2">
        <f>J101</f>
        <v>-452</v>
      </c>
      <c r="X101" s="2">
        <f>W101</f>
        <v>-452</v>
      </c>
      <c r="Y101" s="2">
        <f>W101</f>
        <v>-452</v>
      </c>
      <c r="AT101" s="2">
        <v>249</v>
      </c>
      <c r="AU101" s="1">
        <v>1</v>
      </c>
      <c r="AV101" s="1" t="s">
        <v>296</v>
      </c>
      <c r="AW101" s="82" t="s">
        <v>446</v>
      </c>
      <c r="AX101" s="1"/>
      <c r="AY101" s="1"/>
      <c r="AZ101" s="1"/>
      <c r="BA101" s="69">
        <f>BB101</f>
        <v>-722</v>
      </c>
      <c r="BB101" s="69">
        <v>-722</v>
      </c>
      <c r="BC101" s="70">
        <f>BB101</f>
        <v>-722</v>
      </c>
      <c r="BI101" s="2">
        <f>BI99+2</f>
        <v>309</v>
      </c>
      <c r="BJ101" s="1">
        <v>1</v>
      </c>
      <c r="BK101" s="1" t="s">
        <v>296</v>
      </c>
      <c r="BL101" s="1" t="s">
        <v>601</v>
      </c>
      <c r="BM101" s="1">
        <f>BM103</f>
        <v>25.85</v>
      </c>
      <c r="BN101">
        <f>BO101-BM101</f>
        <v>54.15</v>
      </c>
      <c r="BO101" s="1">
        <f>BO103</f>
        <v>80</v>
      </c>
      <c r="BP101" s="118">
        <f>BQ103</f>
        <v>-538.99999999999966</v>
      </c>
      <c r="BQ101" s="118">
        <f>BP101+BM101</f>
        <v>-513.14999999999964</v>
      </c>
      <c r="BR101" s="118">
        <f>BP101+BO101</f>
        <v>-458.99999999999966</v>
      </c>
      <c r="BU101" s="3">
        <f>BU103+1</f>
        <v>56</v>
      </c>
      <c r="BX101" s="2">
        <f>BI101</f>
        <v>309</v>
      </c>
      <c r="BY101" s="2">
        <v>1</v>
      </c>
      <c r="BZ101" s="2" t="s">
        <v>294</v>
      </c>
      <c r="CA101" s="98" t="s">
        <v>616</v>
      </c>
      <c r="CD101" s="2">
        <f>CD99</f>
        <v>1</v>
      </c>
      <c r="CE101" s="2">
        <f>BR101</f>
        <v>-458.99999999999966</v>
      </c>
      <c r="CF101" s="2">
        <f>CE101</f>
        <v>-458.99999999999966</v>
      </c>
      <c r="CG101" s="2">
        <f>CE101</f>
        <v>-458.99999999999966</v>
      </c>
      <c r="CM101" s="2">
        <f>CM99+2</f>
        <v>239</v>
      </c>
      <c r="CN101" s="1">
        <v>1</v>
      </c>
      <c r="CO101" s="2" t="s">
        <v>296</v>
      </c>
      <c r="CP101" s="97" t="s">
        <v>514</v>
      </c>
      <c r="CT101" s="73">
        <v>-73</v>
      </c>
      <c r="CU101" s="58">
        <v>-37</v>
      </c>
      <c r="CV101" s="59">
        <v>-1</v>
      </c>
      <c r="DQ101" s="2">
        <f>DQ99+2</f>
        <v>131</v>
      </c>
      <c r="DR101" s="2">
        <v>1</v>
      </c>
      <c r="DS101" s="3" t="s">
        <v>296</v>
      </c>
      <c r="DT101" s="97" t="s">
        <v>146</v>
      </c>
      <c r="DU101" s="3"/>
      <c r="DV101" s="3"/>
      <c r="DW101" s="2">
        <f>DZ101-DX101</f>
        <v>83</v>
      </c>
      <c r="DX101" s="65">
        <v>1643</v>
      </c>
      <c r="DY101" s="66">
        <v>1686</v>
      </c>
      <c r="DZ101" s="67">
        <v>1726</v>
      </c>
      <c r="EA101" s="3"/>
      <c r="EB101" s="3"/>
      <c r="EC101" s="3"/>
      <c r="EF101" s="2">
        <f>EF99+2</f>
        <v>169</v>
      </c>
      <c r="EG101" s="2">
        <v>1</v>
      </c>
      <c r="EH101" s="2" t="s">
        <v>296</v>
      </c>
      <c r="EI101" s="98" t="s">
        <v>175</v>
      </c>
      <c r="EL101" s="2">
        <f>EO101-EM101</f>
        <v>74</v>
      </c>
      <c r="EM101" s="68">
        <v>1759</v>
      </c>
      <c r="EN101" s="69">
        <v>1784</v>
      </c>
      <c r="EO101" s="70">
        <v>1833</v>
      </c>
      <c r="EP101" s="3"/>
      <c r="EQ101" s="3"/>
      <c r="ES101" s="3"/>
      <c r="ET101" s="3"/>
      <c r="EU101" s="1">
        <v>123</v>
      </c>
      <c r="EV101" s="1">
        <v>1</v>
      </c>
      <c r="EW101" s="2" t="s">
        <v>296</v>
      </c>
      <c r="EX101" s="98" t="s">
        <v>61</v>
      </c>
      <c r="FB101" s="54">
        <v>1948</v>
      </c>
      <c r="FC101" s="54">
        <v>1948</v>
      </c>
      <c r="FD101" s="55">
        <v>2020</v>
      </c>
      <c r="GN101" s="116">
        <v>1</v>
      </c>
      <c r="GO101" s="3" t="s">
        <v>567</v>
      </c>
      <c r="GR101" s="3">
        <v>0</v>
      </c>
      <c r="GS101" s="3">
        <v>2067</v>
      </c>
      <c r="GT101" s="3">
        <v>1160</v>
      </c>
      <c r="BEE101" s="7"/>
      <c r="BNZ101" s="7"/>
      <c r="BRU101" s="7"/>
      <c r="BUX101" s="7"/>
      <c r="BWD101" s="7"/>
      <c r="FDA101" s="7"/>
    </row>
    <row r="102" spans="1:202 1352:2048 2078:2581 4161:4162" ht="5.0999999999999996" customHeight="1" x14ac:dyDescent="0.25">
      <c r="A102" s="2"/>
      <c r="H102" s="119"/>
      <c r="I102" s="119"/>
      <c r="J102" s="72"/>
      <c r="BJ102" s="1"/>
      <c r="BK102" s="1"/>
      <c r="BL102" s="1"/>
      <c r="BM102" s="1"/>
      <c r="BN102" s="1"/>
      <c r="BO102" s="1"/>
      <c r="BP102" s="119"/>
      <c r="BQ102" s="119"/>
      <c r="BR102" s="72"/>
      <c r="CM102" s="1"/>
      <c r="CN102" s="1"/>
      <c r="CO102" s="1"/>
      <c r="CP102" s="1"/>
      <c r="CQ102" s="1"/>
      <c r="CR102" s="1"/>
      <c r="CS102" s="1"/>
      <c r="CT102" s="1"/>
      <c r="EA102" s="3"/>
      <c r="EB102" s="3"/>
      <c r="EC102" s="3"/>
      <c r="EP102" s="3"/>
      <c r="EQ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BNZ102" s="7"/>
      <c r="FDA102" s="7"/>
      <c r="FDB102" s="7"/>
    </row>
    <row r="103" spans="1:202 1352:2048 2078:2581 4161:4162" ht="15" customHeight="1" x14ac:dyDescent="0.25">
      <c r="A103" s="2">
        <f>A101+2</f>
        <v>283</v>
      </c>
      <c r="B103" s="1">
        <v>1</v>
      </c>
      <c r="C103" s="1" t="s">
        <v>296</v>
      </c>
      <c r="D103" s="1" t="s">
        <v>144</v>
      </c>
      <c r="E103" s="1">
        <v>56</v>
      </c>
      <c r="F103">
        <f>G103-E103</f>
        <v>34</v>
      </c>
      <c r="G103" s="1">
        <v>90</v>
      </c>
      <c r="H103" s="118">
        <f>I105</f>
        <v>-598</v>
      </c>
      <c r="I103" s="118">
        <f>H103+E103</f>
        <v>-542</v>
      </c>
      <c r="J103" s="118">
        <f>H103+G103</f>
        <v>-508</v>
      </c>
      <c r="P103" s="2">
        <f>A103</f>
        <v>283</v>
      </c>
      <c r="Q103" s="2">
        <v>1</v>
      </c>
      <c r="R103" s="2" t="s">
        <v>294</v>
      </c>
      <c r="S103" s="98" t="s">
        <v>503</v>
      </c>
      <c r="V103" s="2">
        <f>V101</f>
        <v>1</v>
      </c>
      <c r="W103" s="2">
        <f>J103</f>
        <v>-508</v>
      </c>
      <c r="X103" s="2">
        <f>W103</f>
        <v>-508</v>
      </c>
      <c r="Y103" s="2">
        <f>W103</f>
        <v>-508</v>
      </c>
      <c r="AR103" s="3"/>
      <c r="AS103" s="3"/>
      <c r="BI103" s="2">
        <f>BI101+2</f>
        <v>311</v>
      </c>
      <c r="BJ103" s="1">
        <v>1</v>
      </c>
      <c r="BK103" s="1" t="s">
        <v>296</v>
      </c>
      <c r="BL103" s="1" t="s">
        <v>593</v>
      </c>
      <c r="BM103" s="1">
        <f>BM105</f>
        <v>25.85</v>
      </c>
      <c r="BN103">
        <f>BO103-BM103</f>
        <v>54.15</v>
      </c>
      <c r="BO103" s="1">
        <f>BO105</f>
        <v>80</v>
      </c>
      <c r="BP103" s="118">
        <f>BQ105</f>
        <v>-564.84999999999968</v>
      </c>
      <c r="BQ103" s="118">
        <f>BP103+BM103</f>
        <v>-538.99999999999966</v>
      </c>
      <c r="BR103" s="118">
        <f>BP103+BO103</f>
        <v>-484.84999999999968</v>
      </c>
      <c r="BU103" s="3">
        <f>BU105+1</f>
        <v>55</v>
      </c>
      <c r="BX103" s="2">
        <f>BI103</f>
        <v>311</v>
      </c>
      <c r="BY103" s="2">
        <v>1</v>
      </c>
      <c r="BZ103" s="2" t="s">
        <v>294</v>
      </c>
      <c r="CA103" s="98" t="s">
        <v>616</v>
      </c>
      <c r="CD103" s="2">
        <f>CD101</f>
        <v>1</v>
      </c>
      <c r="CE103" s="2">
        <f>BR103</f>
        <v>-484.84999999999968</v>
      </c>
      <c r="CF103" s="2">
        <f>CE103</f>
        <v>-484.84999999999968</v>
      </c>
      <c r="CG103" s="2">
        <f>CE103</f>
        <v>-484.84999999999968</v>
      </c>
      <c r="DQ103" s="3">
        <v>135</v>
      </c>
      <c r="DR103" s="2">
        <v>1</v>
      </c>
      <c r="DS103" s="2" t="s">
        <v>296</v>
      </c>
      <c r="DT103" s="98" t="s">
        <v>151</v>
      </c>
      <c r="DW103" s="2">
        <f>DZ103-DX103</f>
        <v>83</v>
      </c>
      <c r="DX103" s="65">
        <v>1749</v>
      </c>
      <c r="DY103" s="66">
        <v>1773</v>
      </c>
      <c r="DZ103" s="67">
        <v>1832</v>
      </c>
      <c r="EA103" s="3"/>
      <c r="EB103" s="3"/>
      <c r="EC103" s="3"/>
      <c r="EF103" s="2">
        <f>EF101+2</f>
        <v>171</v>
      </c>
      <c r="EG103" s="1">
        <v>1</v>
      </c>
      <c r="EH103" s="3" t="s">
        <v>296</v>
      </c>
      <c r="EI103" s="97" t="s">
        <v>179</v>
      </c>
      <c r="EJ103" s="3"/>
      <c r="EK103" s="3"/>
      <c r="EL103" s="2">
        <f>EO103-EM103</f>
        <v>42</v>
      </c>
      <c r="EM103" s="68">
        <v>1813</v>
      </c>
      <c r="EN103" s="69">
        <v>1841</v>
      </c>
      <c r="EO103" s="70">
        <v>1855</v>
      </c>
      <c r="EP103" s="3"/>
      <c r="EQ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GN103" s="116">
        <v>2</v>
      </c>
      <c r="GO103" s="3" t="s">
        <v>335</v>
      </c>
      <c r="GR103" s="3">
        <v>1862</v>
      </c>
      <c r="GS103" s="3">
        <v>1290</v>
      </c>
      <c r="GT103" s="3">
        <v>240</v>
      </c>
      <c r="BFI103" s="7"/>
      <c r="BPD103" s="7"/>
      <c r="BSY103" s="7"/>
      <c r="BWB103" s="7"/>
      <c r="BXH103" s="7"/>
      <c r="FDA103" s="7"/>
    </row>
    <row r="104" spans="1:202 1352:2048 2078:2581 4161:4162" ht="5.0999999999999996" customHeight="1" x14ac:dyDescent="0.25">
      <c r="A104" s="2"/>
      <c r="H104" s="119"/>
      <c r="I104" s="119"/>
      <c r="J104" s="72"/>
      <c r="AR104" s="3"/>
      <c r="AS104" s="3"/>
      <c r="DQ104" s="3"/>
      <c r="EA104" s="3"/>
      <c r="EB104" s="3"/>
      <c r="EC104" s="3"/>
      <c r="EP104" s="3"/>
      <c r="EQ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BPD104" s="7"/>
      <c r="FDA104" s="7"/>
      <c r="FDB104" s="7"/>
    </row>
    <row r="105" spans="1:202 1352:2048 2078:2581 4161:4162" ht="15" customHeight="1" x14ac:dyDescent="0.25">
      <c r="A105" s="2">
        <f>A103+2</f>
        <v>285</v>
      </c>
      <c r="B105" s="1">
        <v>1</v>
      </c>
      <c r="C105" s="1" t="s">
        <v>296</v>
      </c>
      <c r="D105" s="1" t="s">
        <v>149</v>
      </c>
      <c r="G105" s="1">
        <f>J105-H105</f>
        <v>91</v>
      </c>
      <c r="H105" s="118">
        <f>I105-40</f>
        <v>-638</v>
      </c>
      <c r="I105" s="118">
        <v>-598</v>
      </c>
      <c r="J105" s="118">
        <v>-547</v>
      </c>
      <c r="P105" s="2">
        <f>A105</f>
        <v>285</v>
      </c>
      <c r="Q105" s="2">
        <v>1</v>
      </c>
      <c r="R105" s="2" t="s">
        <v>294</v>
      </c>
      <c r="S105" s="98" t="s">
        <v>503</v>
      </c>
      <c r="V105" s="2">
        <f>V103</f>
        <v>1</v>
      </c>
      <c r="W105" s="2">
        <f>J105</f>
        <v>-547</v>
      </c>
      <c r="X105" s="2">
        <f>W105</f>
        <v>-547</v>
      </c>
      <c r="Y105" s="2">
        <f>W105</f>
        <v>-547</v>
      </c>
      <c r="AR105" s="3"/>
      <c r="AS105" s="3"/>
      <c r="AV105" s="56" t="s">
        <v>138</v>
      </c>
      <c r="BI105" s="2">
        <f>BI103+2</f>
        <v>313</v>
      </c>
      <c r="BJ105" s="1">
        <v>1</v>
      </c>
      <c r="BK105" s="3" t="s">
        <v>296</v>
      </c>
      <c r="BL105" s="2" t="s">
        <v>584</v>
      </c>
      <c r="BM105" s="1">
        <f>BM107</f>
        <v>25.85</v>
      </c>
      <c r="BN105">
        <f>BO105-BM105</f>
        <v>54.15</v>
      </c>
      <c r="BO105" s="1">
        <f>BO107</f>
        <v>80</v>
      </c>
      <c r="BP105" s="118">
        <f>BQ107</f>
        <v>-590.6999999999997</v>
      </c>
      <c r="BQ105" s="118">
        <f>BP105+BM105</f>
        <v>-564.84999999999968</v>
      </c>
      <c r="BR105" s="118">
        <f>BP105+BO105</f>
        <v>-510.6999999999997</v>
      </c>
      <c r="BU105" s="3">
        <f>BU107+1</f>
        <v>54</v>
      </c>
      <c r="BX105" s="2">
        <f>BI105</f>
        <v>313</v>
      </c>
      <c r="BY105" s="2">
        <v>1</v>
      </c>
      <c r="BZ105" s="2" t="s">
        <v>294</v>
      </c>
      <c r="CA105" s="98" t="s">
        <v>617</v>
      </c>
      <c r="CD105" s="2">
        <f>CD103</f>
        <v>1</v>
      </c>
      <c r="CE105" s="2">
        <f>BR105</f>
        <v>-510.6999999999997</v>
      </c>
      <c r="CF105" s="2">
        <f>CE105</f>
        <v>-510.6999999999997</v>
      </c>
      <c r="CG105" s="2">
        <f>CE105</f>
        <v>-510.6999999999997</v>
      </c>
      <c r="DQ105" s="2">
        <f>DQ103+2</f>
        <v>137</v>
      </c>
      <c r="DR105" s="2">
        <v>1</v>
      </c>
      <c r="DS105" s="2" t="s">
        <v>296</v>
      </c>
      <c r="DT105" s="98" t="s">
        <v>154</v>
      </c>
      <c r="DW105" s="2">
        <f>DZ105-DX105</f>
        <v>46</v>
      </c>
      <c r="DX105" s="65">
        <v>1759</v>
      </c>
      <c r="DY105" s="66">
        <v>1782</v>
      </c>
      <c r="DZ105" s="67">
        <v>1805</v>
      </c>
      <c r="EA105" s="3"/>
      <c r="EB105" s="3"/>
      <c r="EC105" s="3"/>
      <c r="EF105" s="2">
        <f>EF103+2</f>
        <v>173</v>
      </c>
      <c r="EG105" s="2">
        <v>1</v>
      </c>
      <c r="EH105" s="2" t="s">
        <v>296</v>
      </c>
      <c r="EI105" s="98" t="s">
        <v>182</v>
      </c>
      <c r="EL105" s="2">
        <f>EO105-EM105</f>
        <v>82</v>
      </c>
      <c r="EM105" s="68">
        <v>1800</v>
      </c>
      <c r="EN105" s="69">
        <v>1821</v>
      </c>
      <c r="EO105" s="70">
        <v>1882</v>
      </c>
      <c r="EP105" s="3"/>
      <c r="EQ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GN105" s="116">
        <v>3</v>
      </c>
      <c r="GO105" s="3" t="s">
        <v>336</v>
      </c>
      <c r="GR105" s="3">
        <f>GR103+112</f>
        <v>1974</v>
      </c>
      <c r="GS105" s="3">
        <v>1532</v>
      </c>
      <c r="GT105" s="3">
        <f>GT103</f>
        <v>240</v>
      </c>
      <c r="BGQ105" s="7"/>
      <c r="BQL105" s="7"/>
      <c r="BUG105" s="7"/>
      <c r="BXJ105" s="7"/>
      <c r="BYP105" s="7"/>
      <c r="FDA105" s="7"/>
    </row>
    <row r="106" spans="1:202 1352:2048 2078:2581 4161:4162" ht="5.0999999999999996" customHeight="1" x14ac:dyDescent="0.25">
      <c r="AR106" s="3"/>
      <c r="AS106" s="3"/>
      <c r="BJ106" s="1"/>
      <c r="BK106" s="1"/>
      <c r="BM106" s="1"/>
      <c r="BN106" s="1"/>
      <c r="BO106" s="1"/>
      <c r="BP106" s="119"/>
      <c r="BQ106" s="119"/>
      <c r="BR106" s="72"/>
      <c r="EA106" s="3"/>
      <c r="EB106" s="3"/>
      <c r="EC106" s="3"/>
      <c r="EG106" s="1"/>
      <c r="EH106" s="3"/>
      <c r="EI106" s="3"/>
      <c r="EJ106" s="3"/>
      <c r="EK106" s="3"/>
      <c r="EL106" s="3"/>
      <c r="EM106" s="16"/>
      <c r="EN106" s="16"/>
      <c r="EO106" s="16"/>
      <c r="EP106" s="3"/>
      <c r="EQ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BQL106" s="7"/>
      <c r="FDA106" s="7"/>
      <c r="FDB106" s="7"/>
    </row>
    <row r="107" spans="1:202 1352:2048 2078:2581 4161:4162" ht="15" customHeight="1" x14ac:dyDescent="0.25">
      <c r="A107" s="2">
        <f>A105+2</f>
        <v>287</v>
      </c>
      <c r="B107" s="2">
        <v>1</v>
      </c>
      <c r="C107" s="1" t="s">
        <v>296</v>
      </c>
      <c r="D107" s="1" t="s">
        <v>194</v>
      </c>
      <c r="F107" s="1">
        <f>J107-I107</f>
        <v>0</v>
      </c>
      <c r="H107" s="128">
        <f>I107</f>
        <v>-598</v>
      </c>
      <c r="I107" s="112">
        <v>-598</v>
      </c>
      <c r="J107" s="113">
        <v>-598</v>
      </c>
      <c r="K107" s="3">
        <v>19</v>
      </c>
      <c r="P107" s="2">
        <f>A107</f>
        <v>287</v>
      </c>
      <c r="Q107" s="2">
        <v>1</v>
      </c>
      <c r="R107" s="2" t="s">
        <v>294</v>
      </c>
      <c r="S107" s="98" t="s">
        <v>482</v>
      </c>
      <c r="V107" s="2">
        <f>V105</f>
        <v>1</v>
      </c>
      <c r="W107" s="2">
        <f>J107</f>
        <v>-598</v>
      </c>
      <c r="X107" s="2">
        <f>W107</f>
        <v>-598</v>
      </c>
      <c r="Y107" s="2">
        <f>W107</f>
        <v>-598</v>
      </c>
      <c r="AO107" s="3"/>
      <c r="AP107" s="3"/>
      <c r="AQ107" s="3"/>
      <c r="AR107" s="3"/>
      <c r="AS107" s="3"/>
      <c r="AT107" s="1">
        <v>263</v>
      </c>
      <c r="AU107" s="1">
        <v>1</v>
      </c>
      <c r="AV107" s="3" t="s">
        <v>296</v>
      </c>
      <c r="AW107" s="3" t="s">
        <v>172</v>
      </c>
      <c r="AY107" s="3"/>
      <c r="BA107" s="78">
        <f>BB107</f>
        <v>-445</v>
      </c>
      <c r="BB107" s="58">
        <v>-445</v>
      </c>
      <c r="BC107" s="59">
        <v>-433</v>
      </c>
      <c r="BI107" s="2">
        <f>BI105+2</f>
        <v>315</v>
      </c>
      <c r="BJ107" s="1">
        <v>1</v>
      </c>
      <c r="BK107" s="1" t="s">
        <v>296</v>
      </c>
      <c r="BL107" s="2" t="s">
        <v>602</v>
      </c>
      <c r="BM107" s="1">
        <f>BM109</f>
        <v>25.85</v>
      </c>
      <c r="BN107">
        <f>BO107-BM107</f>
        <v>54.15</v>
      </c>
      <c r="BO107" s="1">
        <f>BO109</f>
        <v>80</v>
      </c>
      <c r="BP107" s="118">
        <f>BQ109</f>
        <v>-616.54999999999973</v>
      </c>
      <c r="BQ107" s="118">
        <f>BP107+BM107</f>
        <v>-590.6999999999997</v>
      </c>
      <c r="BR107" s="118">
        <f>BP107+BO107</f>
        <v>-536.54999999999973</v>
      </c>
      <c r="BU107" s="3">
        <f>BU109+1</f>
        <v>53</v>
      </c>
      <c r="BX107" s="2">
        <f>BI107</f>
        <v>315</v>
      </c>
      <c r="BY107" s="2">
        <v>1</v>
      </c>
      <c r="BZ107" s="2" t="s">
        <v>294</v>
      </c>
      <c r="CA107" s="98" t="s">
        <v>617</v>
      </c>
      <c r="CD107" s="2">
        <f>CD105</f>
        <v>1</v>
      </c>
      <c r="CE107" s="2">
        <f>BR107</f>
        <v>-536.54999999999973</v>
      </c>
      <c r="CF107" s="2">
        <f>CE107</f>
        <v>-536.54999999999973</v>
      </c>
      <c r="CG107" s="2">
        <f>CE107</f>
        <v>-536.54999999999973</v>
      </c>
      <c r="DQ107" s="2">
        <f>DQ105+2</f>
        <v>139</v>
      </c>
      <c r="DR107" s="2">
        <v>1</v>
      </c>
      <c r="DS107" s="2" t="s">
        <v>296</v>
      </c>
      <c r="DT107" s="98" t="s">
        <v>157</v>
      </c>
      <c r="DW107" s="2">
        <f>DZ107-DX107</f>
        <v>73</v>
      </c>
      <c r="DX107" s="65">
        <v>1809</v>
      </c>
      <c r="DY107" s="66">
        <v>1859</v>
      </c>
      <c r="DZ107" s="67">
        <v>1882</v>
      </c>
      <c r="EA107" s="3"/>
      <c r="EB107" s="3"/>
      <c r="EC107" s="3"/>
      <c r="EF107" s="2">
        <f>EF105+2</f>
        <v>175</v>
      </c>
      <c r="EG107" s="1">
        <v>1</v>
      </c>
      <c r="EH107" s="3" t="s">
        <v>296</v>
      </c>
      <c r="EI107" s="97" t="s">
        <v>185</v>
      </c>
      <c r="EJ107" s="3"/>
      <c r="EK107" s="3"/>
      <c r="EL107" s="2">
        <f>EO107-EM107</f>
        <v>58</v>
      </c>
      <c r="EM107" s="68">
        <v>1834</v>
      </c>
      <c r="EN107" s="69">
        <v>1854</v>
      </c>
      <c r="EO107" s="70">
        <v>1892</v>
      </c>
      <c r="EP107" s="3"/>
      <c r="EQ107" s="3"/>
      <c r="ES107" s="3"/>
      <c r="ET107" s="3"/>
      <c r="FE107" s="77"/>
      <c r="GN107" s="116">
        <v>4</v>
      </c>
      <c r="GO107" s="3" t="s">
        <v>337</v>
      </c>
      <c r="GR107" s="3">
        <f>GR105+112</f>
        <v>2086</v>
      </c>
      <c r="GS107" s="3">
        <v>1774</v>
      </c>
      <c r="GT107" s="3">
        <f>GT105</f>
        <v>240</v>
      </c>
      <c r="BHU107" s="7"/>
      <c r="BRP107" s="7"/>
      <c r="BVK107" s="7"/>
      <c r="BYN107" s="7"/>
      <c r="BZT107" s="7"/>
      <c r="FDA107" s="7"/>
    </row>
    <row r="108" spans="1:202 1352:2048 2078:2581 4161:4162" ht="5.0999999999999996" customHeight="1" x14ac:dyDescent="0.25">
      <c r="A108" s="2"/>
      <c r="B108" s="2"/>
      <c r="C108" s="2"/>
      <c r="D108" s="2"/>
      <c r="E108" s="2"/>
      <c r="F108" s="2"/>
      <c r="G108" s="2"/>
      <c r="H108" s="2"/>
      <c r="AO108" s="3"/>
      <c r="AP108" s="3"/>
      <c r="AQ108" s="3"/>
      <c r="AR108" s="3"/>
      <c r="AS108" s="3"/>
      <c r="AT108" s="3"/>
      <c r="AU108" s="1"/>
      <c r="AV108" s="3"/>
      <c r="AW108" s="3"/>
      <c r="AY108" s="3"/>
      <c r="BJ108" s="1"/>
      <c r="BK108" s="1"/>
      <c r="BM108" s="1"/>
      <c r="BN108" s="1"/>
      <c r="BO108" s="1"/>
      <c r="BP108" s="119"/>
      <c r="BQ108" s="119"/>
      <c r="BR108" s="72"/>
      <c r="DY108" s="3"/>
      <c r="DZ108" s="3"/>
      <c r="EA108" s="3"/>
      <c r="EB108" s="3"/>
      <c r="EC108" s="3"/>
      <c r="EF108" s="3"/>
      <c r="EP108" s="3"/>
      <c r="EQ108" s="3"/>
      <c r="ES108" s="3"/>
      <c r="ET108" s="3"/>
      <c r="EU108" s="3"/>
      <c r="EV108" s="3"/>
      <c r="FC108" s="2"/>
      <c r="BRP108" s="7"/>
      <c r="FDA108" s="7"/>
      <c r="FDB108" s="7"/>
    </row>
    <row r="109" spans="1:202 1352:2048 2078:2581 4161:4162" ht="15" customHeight="1" x14ac:dyDescent="0.25">
      <c r="A109" s="2">
        <f>A107+2</f>
        <v>289</v>
      </c>
      <c r="B109" s="1">
        <v>1</v>
      </c>
      <c r="C109" s="1" t="s">
        <v>296</v>
      </c>
      <c r="D109" s="1" t="s">
        <v>153</v>
      </c>
      <c r="F109" s="89">
        <f>J109-I109</f>
        <v>11</v>
      </c>
      <c r="H109" s="128">
        <f>I109-25</f>
        <v>-634</v>
      </c>
      <c r="I109" s="112">
        <f>CV113</f>
        <v>-609</v>
      </c>
      <c r="J109" s="113">
        <v>-598</v>
      </c>
      <c r="K109" s="3">
        <v>18</v>
      </c>
      <c r="L109" s="3" t="s">
        <v>445</v>
      </c>
      <c r="M109" s="12">
        <f>M111+1</f>
        <v>50</v>
      </c>
      <c r="N109" s="3"/>
      <c r="O109" s="3"/>
      <c r="P109" s="2">
        <f>A109</f>
        <v>289</v>
      </c>
      <c r="Q109" s="2">
        <v>1</v>
      </c>
      <c r="R109" s="2" t="s">
        <v>294</v>
      </c>
      <c r="S109" s="98" t="s">
        <v>463</v>
      </c>
      <c r="V109" s="2">
        <f>V107</f>
        <v>1</v>
      </c>
      <c r="W109" s="2">
        <f>J109</f>
        <v>-598</v>
      </c>
      <c r="X109" s="2">
        <f>W109</f>
        <v>-598</v>
      </c>
      <c r="Y109" s="2">
        <f>W109</f>
        <v>-598</v>
      </c>
      <c r="Z109" s="3"/>
      <c r="AB109" s="3"/>
      <c r="AC109" s="3"/>
      <c r="AD109" s="3"/>
      <c r="AE109" s="2">
        <f>P109</f>
        <v>289</v>
      </c>
      <c r="AF109" s="2">
        <v>1</v>
      </c>
      <c r="AG109" s="2" t="s">
        <v>294</v>
      </c>
      <c r="AH109" s="98" t="s">
        <v>502</v>
      </c>
      <c r="AK109" s="2">
        <v>2</v>
      </c>
      <c r="AL109" s="2">
        <f>W109+45</f>
        <v>-553</v>
      </c>
      <c r="AM109" s="2">
        <f>AL109</f>
        <v>-553</v>
      </c>
      <c r="AN109" s="2">
        <f>AL109</f>
        <v>-553</v>
      </c>
      <c r="AO109" s="3"/>
      <c r="AP109" s="3"/>
      <c r="AQ109" s="3"/>
      <c r="AR109" s="3"/>
      <c r="AS109" s="3"/>
      <c r="AT109" s="2">
        <f>AT107+2</f>
        <v>265</v>
      </c>
      <c r="AU109" s="1">
        <v>1</v>
      </c>
      <c r="AV109" s="3" t="s">
        <v>296</v>
      </c>
      <c r="AW109" s="3" t="s">
        <v>167</v>
      </c>
      <c r="AY109" s="3"/>
      <c r="BA109" s="73">
        <v>-457</v>
      </c>
      <c r="BB109" s="58">
        <v>-457</v>
      </c>
      <c r="BC109" s="59">
        <v>-457</v>
      </c>
      <c r="BI109" s="2">
        <f>BI107+2</f>
        <v>317</v>
      </c>
      <c r="BJ109" s="1">
        <v>1</v>
      </c>
      <c r="BK109" s="1" t="s">
        <v>296</v>
      </c>
      <c r="BL109" s="2" t="s">
        <v>603</v>
      </c>
      <c r="BM109" s="1">
        <f>BM111</f>
        <v>25.85</v>
      </c>
      <c r="BN109">
        <f>BO109-BM109</f>
        <v>54.15</v>
      </c>
      <c r="BO109" s="1">
        <f>BO111</f>
        <v>80</v>
      </c>
      <c r="BP109" s="118">
        <f>BQ111</f>
        <v>-642.39999999999975</v>
      </c>
      <c r="BQ109" s="118">
        <f>BP109+BM109</f>
        <v>-616.54999999999973</v>
      </c>
      <c r="BR109" s="118">
        <f>BP109+BO109</f>
        <v>-562.39999999999975</v>
      </c>
      <c r="BU109" s="3">
        <f>BU111+1</f>
        <v>52</v>
      </c>
      <c r="BX109" s="2">
        <f>BI109</f>
        <v>317</v>
      </c>
      <c r="BY109" s="2">
        <v>1</v>
      </c>
      <c r="BZ109" s="2" t="s">
        <v>294</v>
      </c>
      <c r="CA109" s="98" t="s">
        <v>617</v>
      </c>
      <c r="CD109" s="2">
        <f>CD107</f>
        <v>1</v>
      </c>
      <c r="CE109" s="2">
        <f>BR109</f>
        <v>-562.39999999999975</v>
      </c>
      <c r="CF109" s="2">
        <f>CE109</f>
        <v>-562.39999999999975</v>
      </c>
      <c r="CG109" s="2">
        <f>CE109</f>
        <v>-562.39999999999975</v>
      </c>
      <c r="CM109" s="1"/>
      <c r="CN109" s="1"/>
      <c r="CO109" s="57" t="s">
        <v>186</v>
      </c>
      <c r="CP109" s="1"/>
      <c r="CQ109" s="1"/>
      <c r="CR109" s="1"/>
      <c r="CS109" s="1"/>
      <c r="CT109" s="1"/>
      <c r="DQ109" s="2">
        <f>DQ107+2</f>
        <v>141</v>
      </c>
      <c r="DR109" s="2">
        <v>1</v>
      </c>
      <c r="DS109" s="2" t="s">
        <v>296</v>
      </c>
      <c r="DT109" s="98" t="s">
        <v>279</v>
      </c>
      <c r="DX109" s="66">
        <v>1859</v>
      </c>
      <c r="DY109" s="66">
        <v>1859</v>
      </c>
      <c r="DZ109" s="67">
        <v>1859</v>
      </c>
      <c r="EA109" s="3"/>
      <c r="EB109" s="3"/>
      <c r="EC109" s="3"/>
      <c r="EF109" s="2">
        <f>EF107+2</f>
        <v>177</v>
      </c>
      <c r="EG109" s="2">
        <v>1</v>
      </c>
      <c r="EH109" s="2" t="s">
        <v>296</v>
      </c>
      <c r="EI109" s="98" t="s">
        <v>189</v>
      </c>
      <c r="EL109" s="2">
        <f>EO109-EM109</f>
        <v>73</v>
      </c>
      <c r="EM109" s="68">
        <v>1832</v>
      </c>
      <c r="EN109" s="69">
        <v>1849</v>
      </c>
      <c r="EO109" s="70">
        <v>1905</v>
      </c>
      <c r="EP109" s="3"/>
      <c r="EQ109" s="3"/>
      <c r="ES109" s="3"/>
      <c r="ET109" s="3"/>
      <c r="GN109" s="116">
        <v>5</v>
      </c>
      <c r="GO109" s="3" t="s">
        <v>338</v>
      </c>
      <c r="GR109" s="3">
        <f>GR107+112</f>
        <v>2198</v>
      </c>
      <c r="GS109" s="3">
        <v>1290</v>
      </c>
      <c r="GT109" s="3">
        <v>240</v>
      </c>
      <c r="BJA109" s="7"/>
      <c r="BSV109" s="7"/>
      <c r="BWQ109" s="7"/>
      <c r="BZT109" s="7"/>
      <c r="CAZ109" s="7"/>
      <c r="FDA109" s="7"/>
    </row>
    <row r="110" spans="1:202 1352:2048 2078:2581 4161:4162" ht="5.0999999999999996" customHeight="1" x14ac:dyDescent="0.25">
      <c r="A110" s="3"/>
      <c r="B110" s="2"/>
      <c r="C110" s="2"/>
      <c r="D110" s="2"/>
      <c r="E110" s="2"/>
      <c r="F110" s="2"/>
      <c r="G110" s="2"/>
      <c r="H110" s="2"/>
      <c r="K110" s="3"/>
      <c r="L110" s="3"/>
      <c r="M110" s="3"/>
      <c r="N110" s="3"/>
      <c r="O110" s="3"/>
      <c r="S110" s="98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1"/>
      <c r="AV110" s="3"/>
      <c r="AW110" s="3"/>
      <c r="AY110" s="3"/>
      <c r="BI110" s="3"/>
      <c r="BJ110" s="1"/>
      <c r="BK110" s="1"/>
      <c r="BM110" s="1"/>
      <c r="BN110" s="1"/>
      <c r="BO110" s="1"/>
      <c r="BP110" s="119"/>
      <c r="BQ110" s="119"/>
      <c r="BR110" s="72"/>
      <c r="CM110" s="1"/>
      <c r="CN110" s="1"/>
      <c r="CO110" s="1"/>
      <c r="CP110" s="1"/>
      <c r="CQ110" s="1"/>
      <c r="CR110" s="1"/>
      <c r="CS110" s="1"/>
      <c r="CT110" s="1"/>
      <c r="EA110" s="3"/>
      <c r="EB110" s="3"/>
      <c r="EC110" s="3"/>
      <c r="ED110" s="3"/>
      <c r="EE110" s="3"/>
      <c r="EP110" s="3"/>
      <c r="EQ110" s="3"/>
      <c r="ES110" s="3"/>
      <c r="ET110" s="3"/>
      <c r="BSV110" s="7"/>
      <c r="FDA110" s="7"/>
      <c r="FDB110" s="7"/>
    </row>
    <row r="111" spans="1:202 1352:2048 2078:2581 4161:4162" ht="15" customHeight="1" x14ac:dyDescent="0.25">
      <c r="A111" s="2">
        <f>A109+2</f>
        <v>291</v>
      </c>
      <c r="B111" s="1">
        <v>1</v>
      </c>
      <c r="C111" s="1" t="s">
        <v>296</v>
      </c>
      <c r="D111" s="1" t="s">
        <v>156</v>
      </c>
      <c r="F111" s="89">
        <f>J111-I111</f>
        <v>31</v>
      </c>
      <c r="H111" s="75">
        <f>I111-8</f>
        <v>-649</v>
      </c>
      <c r="I111" s="125">
        <v>-641</v>
      </c>
      <c r="J111" s="76">
        <v>-610</v>
      </c>
      <c r="K111" s="3">
        <v>16</v>
      </c>
      <c r="L111" s="3" t="s">
        <v>445</v>
      </c>
      <c r="M111" s="12">
        <f>M113+1</f>
        <v>49</v>
      </c>
      <c r="N111" s="3"/>
      <c r="O111" s="3"/>
      <c r="P111" s="2">
        <f>A111</f>
        <v>291</v>
      </c>
      <c r="Q111" s="2">
        <v>1</v>
      </c>
      <c r="R111" s="2" t="s">
        <v>294</v>
      </c>
      <c r="S111" s="98" t="s">
        <v>461</v>
      </c>
      <c r="V111" s="2">
        <f>V109</f>
        <v>1</v>
      </c>
      <c r="W111" s="2">
        <f>J111</f>
        <v>-610</v>
      </c>
      <c r="X111" s="2">
        <f>W111</f>
        <v>-610</v>
      </c>
      <c r="Y111" s="2">
        <f>W111</f>
        <v>-610</v>
      </c>
      <c r="Z111" s="3"/>
      <c r="AB111" s="3"/>
      <c r="AC111" s="3"/>
      <c r="AD111" s="3"/>
      <c r="AE111" s="2">
        <f>P111</f>
        <v>291</v>
      </c>
      <c r="AF111" s="2">
        <v>1</v>
      </c>
      <c r="AG111" s="2" t="s">
        <v>294</v>
      </c>
      <c r="AH111" s="98" t="s">
        <v>501</v>
      </c>
      <c r="AK111" s="2">
        <f>AK109</f>
        <v>2</v>
      </c>
      <c r="AL111" s="2">
        <f>W111+40</f>
        <v>-570</v>
      </c>
      <c r="AM111" s="2">
        <f>AL111</f>
        <v>-570</v>
      </c>
      <c r="AN111" s="2">
        <f>AL111</f>
        <v>-570</v>
      </c>
      <c r="AO111" s="3"/>
      <c r="AP111" s="3"/>
      <c r="AQ111" s="3"/>
      <c r="AR111" s="3"/>
      <c r="AS111" s="3"/>
      <c r="AT111" s="2">
        <f>AT109+2</f>
        <v>267</v>
      </c>
      <c r="AU111" s="1">
        <v>1</v>
      </c>
      <c r="AV111" s="3" t="s">
        <v>296</v>
      </c>
      <c r="AW111" s="3" t="s">
        <v>176</v>
      </c>
      <c r="AY111" s="3"/>
      <c r="BA111" s="79">
        <v>-481</v>
      </c>
      <c r="BB111" s="54">
        <v>-481</v>
      </c>
      <c r="BC111" s="55">
        <v>-481</v>
      </c>
      <c r="BI111" s="2">
        <f>BI109+2</f>
        <v>319</v>
      </c>
      <c r="BJ111" s="1">
        <v>1</v>
      </c>
      <c r="BK111" s="1" t="s">
        <v>296</v>
      </c>
      <c r="BL111" s="3" t="s">
        <v>594</v>
      </c>
      <c r="BM111" s="1">
        <f>BM113</f>
        <v>25.85</v>
      </c>
      <c r="BN111">
        <f>BO111-BM111</f>
        <v>54.15</v>
      </c>
      <c r="BO111" s="1">
        <f>BO113</f>
        <v>80</v>
      </c>
      <c r="BP111" s="118">
        <f>BQ113</f>
        <v>-668.24999999999977</v>
      </c>
      <c r="BQ111" s="118">
        <f>BP111+BM111</f>
        <v>-642.39999999999975</v>
      </c>
      <c r="BR111" s="118">
        <f>BP111+BO111</f>
        <v>-588.24999999999977</v>
      </c>
      <c r="BS111" s="3"/>
      <c r="BT111" s="3"/>
      <c r="BU111" s="3">
        <f>BU113+1</f>
        <v>51</v>
      </c>
      <c r="BX111" s="2">
        <f>BI111</f>
        <v>319</v>
      </c>
      <c r="BY111" s="2">
        <v>1</v>
      </c>
      <c r="BZ111" s="2" t="s">
        <v>294</v>
      </c>
      <c r="CA111" s="98" t="s">
        <v>617</v>
      </c>
      <c r="CD111" s="2">
        <f>CD109</f>
        <v>1</v>
      </c>
      <c r="CE111" s="2">
        <f>BR111</f>
        <v>-588.24999999999977</v>
      </c>
      <c r="CF111" s="2">
        <f>CE111</f>
        <v>-588.24999999999977</v>
      </c>
      <c r="CG111" s="2">
        <f>CE111</f>
        <v>-588.24999999999977</v>
      </c>
      <c r="CM111" s="1">
        <v>277</v>
      </c>
      <c r="CN111" s="2">
        <v>1</v>
      </c>
      <c r="CO111" s="1" t="s">
        <v>296</v>
      </c>
      <c r="CP111" s="1" t="s">
        <v>190</v>
      </c>
      <c r="CQ111" s="1"/>
      <c r="CR111" s="89">
        <f>CV111-CU111</f>
        <v>11</v>
      </c>
      <c r="CS111" s="1"/>
      <c r="CT111" s="86">
        <f>CU111</f>
        <v>-597</v>
      </c>
      <c r="CU111" s="126">
        <v>-597</v>
      </c>
      <c r="CV111" s="87">
        <v>-586</v>
      </c>
      <c r="CW111" s="3">
        <v>20</v>
      </c>
      <c r="DB111" s="2">
        <f>CM111</f>
        <v>277</v>
      </c>
      <c r="DC111" s="2">
        <v>1</v>
      </c>
      <c r="DD111" s="2" t="s">
        <v>294</v>
      </c>
      <c r="DE111" s="98" t="s">
        <v>483</v>
      </c>
      <c r="DH111" s="2">
        <v>1</v>
      </c>
      <c r="DI111" s="2">
        <f>CV111</f>
        <v>-586</v>
      </c>
      <c r="DJ111" s="2">
        <f>DI111</f>
        <v>-586</v>
      </c>
      <c r="DK111" s="2">
        <f>DI111</f>
        <v>-586</v>
      </c>
      <c r="DQ111" s="2">
        <f>DQ109+2</f>
        <v>143</v>
      </c>
      <c r="DR111" s="2">
        <v>1</v>
      </c>
      <c r="DS111" s="2" t="s">
        <v>296</v>
      </c>
      <c r="DT111" s="98" t="s">
        <v>161</v>
      </c>
      <c r="DW111" s="2">
        <f>DZ111-DX111</f>
        <v>83</v>
      </c>
      <c r="DX111" s="65">
        <v>1856</v>
      </c>
      <c r="DY111" s="66">
        <v>1899</v>
      </c>
      <c r="DZ111" s="67">
        <v>1939</v>
      </c>
      <c r="EA111" s="3"/>
      <c r="EB111" s="3"/>
      <c r="EC111" s="3"/>
      <c r="ED111" s="3"/>
      <c r="EE111" s="3"/>
      <c r="EF111" s="2">
        <f>EF109+2</f>
        <v>179</v>
      </c>
      <c r="EG111" s="2">
        <v>1</v>
      </c>
      <c r="EH111" s="2" t="s">
        <v>296</v>
      </c>
      <c r="EI111" s="98" t="s">
        <v>193</v>
      </c>
      <c r="EL111" s="2">
        <f>EO111-EM111</f>
        <v>43</v>
      </c>
      <c r="EM111" s="68">
        <v>1874</v>
      </c>
      <c r="EN111" s="69">
        <v>1896</v>
      </c>
      <c r="EO111" s="70">
        <v>1917</v>
      </c>
      <c r="EP111" s="3"/>
      <c r="EQ111" s="3"/>
      <c r="ES111" s="3"/>
      <c r="ET111" s="3"/>
      <c r="GN111" s="116">
        <v>6</v>
      </c>
      <c r="GO111" s="3" t="s">
        <v>339</v>
      </c>
      <c r="GR111" s="3">
        <f>GR109+112</f>
        <v>2310</v>
      </c>
      <c r="GS111" s="3">
        <v>1532</v>
      </c>
      <c r="GT111" s="3">
        <f>GT109</f>
        <v>240</v>
      </c>
      <c r="BKE111" s="7"/>
      <c r="BTZ111" s="7"/>
      <c r="BXU111" s="7"/>
      <c r="CAX111" s="7"/>
      <c r="CCD111" s="7"/>
      <c r="CUG111" s="7"/>
      <c r="FDA111" s="7"/>
    </row>
    <row r="112" spans="1:202 1352:2048 2078:2581 4161:4162" ht="5.0999999999999996" customHeight="1" x14ac:dyDescent="0.25">
      <c r="A112" s="3"/>
      <c r="H112" s="71"/>
      <c r="I112" s="71"/>
      <c r="J112" s="7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L112" s="3"/>
      <c r="AM112" s="3"/>
      <c r="AN112" s="3"/>
      <c r="AO112" s="3"/>
      <c r="AP112" s="3"/>
      <c r="AQ112" s="3"/>
      <c r="AR112" s="3"/>
      <c r="AS112" s="3"/>
      <c r="BJ112" s="1"/>
      <c r="BK112" s="1"/>
      <c r="BL112" s="3"/>
      <c r="BM112" s="1"/>
      <c r="BN112" s="1"/>
      <c r="BO112" s="1"/>
      <c r="BP112" s="119"/>
      <c r="BQ112" s="119"/>
      <c r="BR112" s="72"/>
      <c r="BS112" s="3"/>
      <c r="BT112" s="3"/>
      <c r="CD112" s="3"/>
      <c r="CO112" s="1"/>
      <c r="CP112" s="1"/>
      <c r="CQ112" s="1"/>
      <c r="CR112" s="1"/>
      <c r="CS112" s="1"/>
      <c r="CT112" s="1"/>
      <c r="CU112" s="1"/>
      <c r="CV112" s="3"/>
      <c r="CW112" s="3"/>
      <c r="DY112" s="3"/>
      <c r="DZ112" s="3"/>
      <c r="EA112" s="3"/>
      <c r="EB112" s="3"/>
      <c r="EC112" s="3"/>
      <c r="ED112" s="3"/>
      <c r="EE112" s="3"/>
      <c r="EP112" s="3"/>
      <c r="EQ112" s="3"/>
      <c r="ES112" s="3"/>
      <c r="ET112" s="3"/>
      <c r="BTZ112" s="7"/>
      <c r="FDA112" s="7"/>
      <c r="FDB112" s="7"/>
    </row>
    <row r="113" spans="1:202 1672:2026 2091:2906 4063:4063 4161:4308" ht="15" customHeight="1" x14ac:dyDescent="0.25">
      <c r="A113" s="2">
        <f>A111+2</f>
        <v>293</v>
      </c>
      <c r="B113" s="1">
        <v>1</v>
      </c>
      <c r="C113" s="1" t="s">
        <v>296</v>
      </c>
      <c r="D113" s="1" t="s">
        <v>159</v>
      </c>
      <c r="F113" s="89">
        <f>J113-I113</f>
        <v>2</v>
      </c>
      <c r="H113" s="128">
        <f>I113-22</f>
        <v>-666</v>
      </c>
      <c r="I113" s="112">
        <f>J115</f>
        <v>-644</v>
      </c>
      <c r="J113" s="113">
        <v>-642</v>
      </c>
      <c r="K113" s="3">
        <v>15</v>
      </c>
      <c r="L113" s="3" t="s">
        <v>445</v>
      </c>
      <c r="M113" s="12">
        <f>M115+1</f>
        <v>48</v>
      </c>
      <c r="N113" s="3"/>
      <c r="O113" s="3"/>
      <c r="P113" s="2">
        <f>A113</f>
        <v>293</v>
      </c>
      <c r="Q113" s="2">
        <v>1</v>
      </c>
      <c r="R113" s="2" t="s">
        <v>294</v>
      </c>
      <c r="S113" s="98" t="s">
        <v>460</v>
      </c>
      <c r="V113" s="2">
        <f>V111</f>
        <v>1</v>
      </c>
      <c r="W113" s="2">
        <f>J113</f>
        <v>-642</v>
      </c>
      <c r="X113" s="2">
        <f>W113</f>
        <v>-642</v>
      </c>
      <c r="Y113" s="2">
        <f>W113</f>
        <v>-642</v>
      </c>
      <c r="Z113" s="3"/>
      <c r="AB113" s="3"/>
      <c r="AC113" s="3"/>
      <c r="AD113" s="3"/>
      <c r="AE113" s="2">
        <f>P113</f>
        <v>293</v>
      </c>
      <c r="AF113" s="2">
        <v>1</v>
      </c>
      <c r="AG113" s="2" t="s">
        <v>294</v>
      </c>
      <c r="AH113" s="98" t="s">
        <v>501</v>
      </c>
      <c r="AK113" s="2">
        <f>AK111</f>
        <v>2</v>
      </c>
      <c r="AL113" s="2">
        <f>W113+45</f>
        <v>-597</v>
      </c>
      <c r="AM113" s="2">
        <f>AL113</f>
        <v>-597</v>
      </c>
      <c r="AN113" s="2">
        <f>AL113</f>
        <v>-597</v>
      </c>
      <c r="AO113" s="3"/>
      <c r="AP113" s="3"/>
      <c r="AQ113" s="3"/>
      <c r="AR113" s="3"/>
      <c r="AS113" s="3"/>
      <c r="AT113" s="1">
        <v>259</v>
      </c>
      <c r="AU113" s="1">
        <v>1</v>
      </c>
      <c r="AV113" s="1" t="s">
        <v>296</v>
      </c>
      <c r="AW113" s="1" t="s">
        <v>160</v>
      </c>
      <c r="AX113" s="1"/>
      <c r="AY113" s="1"/>
      <c r="AZ113" s="1"/>
      <c r="BA113" s="62">
        <v>-430</v>
      </c>
      <c r="BB113" s="62">
        <v>-430</v>
      </c>
      <c r="BC113" s="91">
        <v>-430</v>
      </c>
      <c r="BI113" s="2">
        <f>BI111+2</f>
        <v>321</v>
      </c>
      <c r="BJ113" s="1">
        <v>1</v>
      </c>
      <c r="BK113" s="1" t="s">
        <v>296</v>
      </c>
      <c r="BL113" s="3" t="s">
        <v>611</v>
      </c>
      <c r="BM113" s="1">
        <f>BM117</f>
        <v>25.85</v>
      </c>
      <c r="BN113">
        <f>BO113-BM113</f>
        <v>54.15</v>
      </c>
      <c r="BO113" s="1">
        <f>BO117</f>
        <v>80</v>
      </c>
      <c r="BP113" s="118">
        <f>BQ115</f>
        <v>-694.0999999999998</v>
      </c>
      <c r="BQ113" s="118">
        <f>BP113+BM113</f>
        <v>-668.24999999999977</v>
      </c>
      <c r="BR113" s="118">
        <f>BP113+BO113</f>
        <v>-614.0999999999998</v>
      </c>
      <c r="BS113" s="3"/>
      <c r="BT113" s="3"/>
      <c r="BU113" s="3">
        <f>BU115+1</f>
        <v>50</v>
      </c>
      <c r="BX113" s="2">
        <f>BI113</f>
        <v>321</v>
      </c>
      <c r="BY113" s="2">
        <v>1</v>
      </c>
      <c r="BZ113" s="2" t="s">
        <v>294</v>
      </c>
      <c r="CA113" s="98" t="s">
        <v>617</v>
      </c>
      <c r="CD113" s="2">
        <f>CD111</f>
        <v>1</v>
      </c>
      <c r="CE113" s="2">
        <f>BR113</f>
        <v>-614.0999999999998</v>
      </c>
      <c r="CF113" s="2">
        <f>CE113</f>
        <v>-614.0999999999998</v>
      </c>
      <c r="CG113" s="2">
        <f>CE113</f>
        <v>-614.0999999999998</v>
      </c>
      <c r="CM113" s="2">
        <f>CM111+2</f>
        <v>279</v>
      </c>
      <c r="CN113" s="2">
        <v>1</v>
      </c>
      <c r="CO113" s="1" t="s">
        <v>296</v>
      </c>
      <c r="CP113" s="1" t="s">
        <v>197</v>
      </c>
      <c r="CQ113" s="1"/>
      <c r="CR113" s="89">
        <f>CV113-CU113</f>
        <v>1</v>
      </c>
      <c r="CS113" s="1"/>
      <c r="CT113" s="129">
        <f>CU113-23</f>
        <v>-633</v>
      </c>
      <c r="CU113" s="86">
        <f>J111</f>
        <v>-610</v>
      </c>
      <c r="CV113" s="87">
        <v>-609</v>
      </c>
      <c r="CW113" s="3">
        <v>17</v>
      </c>
      <c r="DB113" s="2">
        <f>CM113</f>
        <v>279</v>
      </c>
      <c r="DC113" s="2">
        <v>1</v>
      </c>
      <c r="DD113" s="2" t="s">
        <v>294</v>
      </c>
      <c r="DE113" s="98" t="s">
        <v>462</v>
      </c>
      <c r="DH113" s="2">
        <f>DH111</f>
        <v>1</v>
      </c>
      <c r="DI113" s="2">
        <f>CV113</f>
        <v>-609</v>
      </c>
      <c r="DJ113" s="2">
        <f>DI113</f>
        <v>-609</v>
      </c>
      <c r="DK113" s="2">
        <f>DI113</f>
        <v>-609</v>
      </c>
      <c r="DQ113" s="2">
        <f>DQ111+2</f>
        <v>145</v>
      </c>
      <c r="DR113" s="2">
        <v>1</v>
      </c>
      <c r="DS113" s="2" t="s">
        <v>296</v>
      </c>
      <c r="DT113" s="98" t="s">
        <v>280</v>
      </c>
      <c r="DX113" s="66">
        <v>1890</v>
      </c>
      <c r="DY113" s="66">
        <v>1890</v>
      </c>
      <c r="DZ113" s="67">
        <v>1890</v>
      </c>
      <c r="EA113" s="3"/>
      <c r="EB113" s="3"/>
      <c r="EC113" s="3"/>
      <c r="ED113" s="3"/>
      <c r="EE113" s="3"/>
      <c r="EF113" s="2">
        <f>EF111+2</f>
        <v>181</v>
      </c>
      <c r="EG113" s="2">
        <v>1</v>
      </c>
      <c r="EH113" s="2" t="s">
        <v>296</v>
      </c>
      <c r="EI113" s="98" t="s">
        <v>196</v>
      </c>
      <c r="EL113" s="2">
        <f>EO113-EM113</f>
        <v>40</v>
      </c>
      <c r="EM113" s="68">
        <v>1889</v>
      </c>
      <c r="EN113" s="69">
        <v>1905</v>
      </c>
      <c r="EO113" s="70">
        <v>1929</v>
      </c>
      <c r="EP113" s="3"/>
      <c r="EQ113" s="3"/>
      <c r="ES113" s="3"/>
      <c r="ET113" s="3"/>
      <c r="GN113" s="116">
        <v>7</v>
      </c>
      <c r="GO113" s="3" t="s">
        <v>340</v>
      </c>
      <c r="GR113" s="3">
        <f>GR111+112</f>
        <v>2422</v>
      </c>
      <c r="GS113" s="3">
        <v>1774</v>
      </c>
      <c r="GT113" s="3">
        <f>GT111</f>
        <v>240</v>
      </c>
      <c r="BLH113" s="7"/>
      <c r="BVC113" s="7"/>
      <c r="BYX113" s="7"/>
      <c r="CCA113" s="7"/>
      <c r="CDG113" s="7"/>
      <c r="CWC113" s="7"/>
      <c r="FDA113" s="7"/>
    </row>
    <row r="114" spans="1:202 1672:2026 2091:2906 4063:4063 4161:4308" ht="5.0999999999999996" customHeight="1" x14ac:dyDescent="0.25">
      <c r="A114" s="3"/>
      <c r="H114" s="71"/>
      <c r="I114" s="71"/>
      <c r="J114" s="7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L114" s="3"/>
      <c r="AM114" s="3"/>
      <c r="AN114" s="3"/>
      <c r="AO114" s="3"/>
      <c r="AP114" s="3"/>
      <c r="AQ114" s="3"/>
      <c r="AR114" s="3"/>
      <c r="AS114" s="3"/>
      <c r="AT114" s="3"/>
      <c r="AU114" s="1"/>
      <c r="AV114" s="1"/>
      <c r="AW114" s="1"/>
      <c r="AX114" s="1"/>
      <c r="AY114" s="1"/>
      <c r="AZ114" s="1"/>
      <c r="BA114" s="4"/>
      <c r="BB114" s="4"/>
      <c r="BC114" s="3"/>
      <c r="BJ114" s="1"/>
      <c r="BK114" s="1"/>
      <c r="BL114" s="3"/>
      <c r="BM114" s="1"/>
      <c r="BN114" s="1"/>
      <c r="BO114" s="1"/>
      <c r="BP114" s="1"/>
      <c r="BS114" s="3"/>
      <c r="BT114" s="3"/>
      <c r="EA114" s="3"/>
      <c r="EB114" s="3"/>
      <c r="EC114" s="3"/>
      <c r="ED114" s="3"/>
      <c r="EE114" s="3"/>
      <c r="EP114" s="3"/>
      <c r="EQ114" s="3"/>
      <c r="ES114" s="3"/>
      <c r="ET114" s="3"/>
      <c r="BVC114" s="7"/>
      <c r="FDA114" s="7"/>
      <c r="FDB114" s="7"/>
    </row>
    <row r="115" spans="1:202 1672:2026 2091:2906 4063:4063 4161:4308" ht="15" customHeight="1" x14ac:dyDescent="0.25">
      <c r="A115" s="2">
        <f>A113+2</f>
        <v>295</v>
      </c>
      <c r="B115" s="1">
        <v>1</v>
      </c>
      <c r="C115" s="1" t="s">
        <v>296</v>
      </c>
      <c r="D115" s="1" t="s">
        <v>163</v>
      </c>
      <c r="F115" s="89">
        <f>J115-I115</f>
        <v>55</v>
      </c>
      <c r="H115" s="128">
        <f>I115-12</f>
        <v>-711</v>
      </c>
      <c r="I115" s="112">
        <f>J117</f>
        <v>-699</v>
      </c>
      <c r="J115" s="113">
        <v>-644</v>
      </c>
      <c r="K115" s="3">
        <v>14</v>
      </c>
      <c r="L115" s="3" t="s">
        <v>445</v>
      </c>
      <c r="M115" s="12">
        <f>M117+1</f>
        <v>47</v>
      </c>
      <c r="N115" s="3"/>
      <c r="O115" s="3"/>
      <c r="P115" s="2">
        <f>A115</f>
        <v>295</v>
      </c>
      <c r="Q115" s="2">
        <v>1</v>
      </c>
      <c r="R115" s="2" t="s">
        <v>294</v>
      </c>
      <c r="S115" s="98" t="s">
        <v>459</v>
      </c>
      <c r="V115" s="2">
        <f>V113</f>
        <v>1</v>
      </c>
      <c r="W115" s="2">
        <f>J115</f>
        <v>-644</v>
      </c>
      <c r="X115" s="2">
        <f>W115</f>
        <v>-644</v>
      </c>
      <c r="Y115" s="2">
        <f>W115</f>
        <v>-644</v>
      </c>
      <c r="Z115" s="3"/>
      <c r="AB115" s="3"/>
      <c r="AC115" s="3"/>
      <c r="AD115" s="3"/>
      <c r="AE115" s="2">
        <f>P115</f>
        <v>295</v>
      </c>
      <c r="AF115" s="2">
        <v>1</v>
      </c>
      <c r="AG115" s="2" t="s">
        <v>294</v>
      </c>
      <c r="AH115" s="98" t="s">
        <v>501</v>
      </c>
      <c r="AK115" s="2">
        <f>AK113</f>
        <v>2</v>
      </c>
      <c r="AL115" s="2">
        <f>W115+40</f>
        <v>-604</v>
      </c>
      <c r="AM115" s="2">
        <f>AL115</f>
        <v>-604</v>
      </c>
      <c r="AN115" s="2">
        <f>AL115</f>
        <v>-604</v>
      </c>
      <c r="AO115" s="3"/>
      <c r="AP115" s="3"/>
      <c r="AQ115" s="3"/>
      <c r="AR115" s="3"/>
      <c r="AS115" s="3"/>
      <c r="AT115" s="2">
        <f>AT113+2</f>
        <v>261</v>
      </c>
      <c r="AU115" s="1">
        <v>1</v>
      </c>
      <c r="AV115" s="1" t="s">
        <v>296</v>
      </c>
      <c r="AW115" s="1" t="s">
        <v>164</v>
      </c>
      <c r="AX115" s="1"/>
      <c r="AY115" s="1"/>
      <c r="AZ115" s="1"/>
      <c r="BA115" s="92">
        <v>-538</v>
      </c>
      <c r="BB115" s="92">
        <v>-538</v>
      </c>
      <c r="BC115" s="93">
        <v>-516</v>
      </c>
      <c r="BI115" s="2">
        <f>BI113+2</f>
        <v>323</v>
      </c>
      <c r="BJ115" s="1">
        <v>1</v>
      </c>
      <c r="BK115" s="1" t="s">
        <v>296</v>
      </c>
      <c r="BL115" s="3" t="s">
        <v>604</v>
      </c>
      <c r="BM115" s="1">
        <f>BM119</f>
        <v>25.85</v>
      </c>
      <c r="BN115">
        <f>BO115-BM115</f>
        <v>54.15</v>
      </c>
      <c r="BO115" s="1">
        <f>BO119</f>
        <v>80</v>
      </c>
      <c r="BP115" s="118">
        <f>BQ117</f>
        <v>-719.94999999999982</v>
      </c>
      <c r="BQ115" s="118">
        <f>BP115+BM115</f>
        <v>-694.0999999999998</v>
      </c>
      <c r="BR115" s="118">
        <f>BP115+BO115</f>
        <v>-639.94999999999982</v>
      </c>
      <c r="BS115" s="3"/>
      <c r="BT115" s="3"/>
      <c r="BU115" s="3">
        <f>BU117+1</f>
        <v>49</v>
      </c>
      <c r="BX115" s="2">
        <f>BI115</f>
        <v>323</v>
      </c>
      <c r="BY115" s="2">
        <v>1</v>
      </c>
      <c r="BZ115" s="2" t="s">
        <v>294</v>
      </c>
      <c r="CA115" s="98" t="s">
        <v>618</v>
      </c>
      <c r="CD115" s="2">
        <f>CD113</f>
        <v>1</v>
      </c>
      <c r="CE115" s="2">
        <f>BR115</f>
        <v>-639.94999999999982</v>
      </c>
      <c r="CF115" s="2">
        <f>CE115</f>
        <v>-639.94999999999982</v>
      </c>
      <c r="CG115" s="2">
        <f>CE115</f>
        <v>-639.94999999999982</v>
      </c>
      <c r="CM115" s="1">
        <v>301</v>
      </c>
      <c r="CN115" s="1">
        <v>1</v>
      </c>
      <c r="CO115" s="2" t="s">
        <v>296</v>
      </c>
      <c r="CP115" s="2" t="s">
        <v>191</v>
      </c>
      <c r="CR115" s="89">
        <f>CV115-CU115</f>
        <v>6</v>
      </c>
      <c r="CT115" s="86">
        <f>CU115</f>
        <v>-886</v>
      </c>
      <c r="CU115" s="86">
        <f>J129</f>
        <v>-886</v>
      </c>
      <c r="CV115" s="87">
        <v>-880</v>
      </c>
      <c r="CW115" s="3">
        <v>7</v>
      </c>
      <c r="CX115" s="3" t="s">
        <v>445</v>
      </c>
      <c r="CY115" s="3"/>
      <c r="CZ115" s="3"/>
      <c r="DA115" s="3"/>
      <c r="DB115" s="2">
        <f>CM115</f>
        <v>301</v>
      </c>
      <c r="DC115" s="2">
        <v>1</v>
      </c>
      <c r="DD115" s="2" t="s">
        <v>294</v>
      </c>
      <c r="DE115" s="98" t="s">
        <v>452</v>
      </c>
      <c r="DH115" s="2">
        <f>DH113</f>
        <v>1</v>
      </c>
      <c r="DI115" s="2">
        <f>CV115</f>
        <v>-880</v>
      </c>
      <c r="DJ115" s="2">
        <f>DI115</f>
        <v>-880</v>
      </c>
      <c r="DK115" s="2">
        <f>DI115</f>
        <v>-880</v>
      </c>
      <c r="DQ115" s="2">
        <f>DQ113+2</f>
        <v>147</v>
      </c>
      <c r="DR115" s="2">
        <v>1</v>
      </c>
      <c r="DS115" s="3" t="s">
        <v>296</v>
      </c>
      <c r="DT115" s="97" t="s">
        <v>165</v>
      </c>
      <c r="DU115" s="3"/>
      <c r="DV115" s="3"/>
      <c r="DW115" s="2">
        <f>DZ115-DX115</f>
        <v>89</v>
      </c>
      <c r="DX115" s="65">
        <v>1858</v>
      </c>
      <c r="DY115" s="66">
        <v>1899</v>
      </c>
      <c r="DZ115" s="67">
        <v>1947</v>
      </c>
      <c r="EA115" s="3"/>
      <c r="EB115" s="3"/>
      <c r="EC115" s="3"/>
      <c r="ED115" s="3"/>
      <c r="EE115" s="3"/>
      <c r="EF115" s="2">
        <f>EF113+2</f>
        <v>183</v>
      </c>
      <c r="EG115" s="1">
        <v>1</v>
      </c>
      <c r="EH115" s="3" t="s">
        <v>296</v>
      </c>
      <c r="EI115" s="97" t="s">
        <v>200</v>
      </c>
      <c r="EJ115" s="3"/>
      <c r="EK115" s="3"/>
      <c r="EL115" s="2">
        <f>EO115-EM115</f>
        <v>39</v>
      </c>
      <c r="EM115" s="68">
        <v>1906</v>
      </c>
      <c r="EN115" s="69">
        <v>1927</v>
      </c>
      <c r="EO115" s="70">
        <v>1945</v>
      </c>
      <c r="EP115" s="3"/>
      <c r="EQ115" s="3"/>
      <c r="ES115" s="3"/>
      <c r="ET115" s="3"/>
      <c r="GN115" s="116">
        <v>8</v>
      </c>
      <c r="GO115" s="3" t="s">
        <v>341</v>
      </c>
      <c r="GR115" s="3">
        <f>GR113+112</f>
        <v>2534</v>
      </c>
      <c r="GS115" s="3">
        <v>1290</v>
      </c>
      <c r="GT115" s="3">
        <v>240</v>
      </c>
      <c r="BQG115" s="7"/>
      <c r="BXU115" s="7"/>
      <c r="CBP115" s="7"/>
      <c r="CES115" s="7"/>
      <c r="CIF115" s="7"/>
      <c r="CZW115" s="7"/>
      <c r="FDA115" s="7"/>
    </row>
    <row r="116" spans="1:202 1672:2026 2091:2906 4063:4063 4161:4308" ht="5.0999999999999996" customHeight="1" x14ac:dyDescent="0.25">
      <c r="A116" s="3"/>
      <c r="I116" s="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L116" s="3"/>
      <c r="AM116" s="3"/>
      <c r="AN116" s="3"/>
      <c r="AO116" s="3"/>
      <c r="AP116" s="3"/>
      <c r="AQ116" s="3"/>
      <c r="AR116" s="3"/>
      <c r="AS116" s="3"/>
      <c r="AU116" s="1"/>
      <c r="AV116" s="1"/>
      <c r="AW116" s="1"/>
      <c r="AX116" s="1"/>
      <c r="AY116" s="1"/>
      <c r="AZ116" s="1"/>
      <c r="BA116" s="4"/>
      <c r="BB116" s="4"/>
      <c r="BC116" s="3"/>
      <c r="BJ116" s="1"/>
      <c r="BK116" s="1"/>
      <c r="BL116" s="3"/>
      <c r="BM116" s="1"/>
      <c r="BN116" s="1"/>
      <c r="BO116" s="1"/>
      <c r="BP116" s="1"/>
      <c r="BS116" s="3"/>
      <c r="BT116" s="3"/>
      <c r="CA116" s="98"/>
      <c r="DY116" s="3"/>
      <c r="DZ116" s="3"/>
      <c r="EA116" s="3"/>
      <c r="EB116" s="3"/>
      <c r="EC116" s="3"/>
      <c r="ED116" s="3"/>
      <c r="EE116" s="3"/>
      <c r="EF116" s="3"/>
      <c r="EG116" s="1"/>
      <c r="EH116" s="3"/>
      <c r="EI116" s="3"/>
      <c r="EJ116" s="3"/>
      <c r="EK116" s="3"/>
      <c r="EL116" s="3"/>
      <c r="EM116" s="16"/>
      <c r="EN116" s="16"/>
      <c r="EO116" s="16"/>
      <c r="EP116" s="3"/>
      <c r="EQ116" s="3"/>
      <c r="ER116" s="3"/>
      <c r="ES116" s="3"/>
      <c r="ET116" s="3"/>
      <c r="GN116" s="116"/>
      <c r="BXU116" s="7"/>
      <c r="FDA116" s="7"/>
      <c r="FDB116" s="7"/>
    </row>
    <row r="117" spans="1:202 1672:2026 2091:2906 4063:4063 4161:4308" ht="15" customHeight="1" x14ac:dyDescent="0.25">
      <c r="A117" s="2">
        <f>A115+2</f>
        <v>297</v>
      </c>
      <c r="B117" s="1">
        <v>1</v>
      </c>
      <c r="C117" s="1" t="s">
        <v>296</v>
      </c>
      <c r="D117" s="1" t="s">
        <v>168</v>
      </c>
      <c r="F117" s="89">
        <f>J117-I117</f>
        <v>29</v>
      </c>
      <c r="H117" s="75">
        <f>I117-25</f>
        <v>-753</v>
      </c>
      <c r="I117" s="125">
        <v>-728</v>
      </c>
      <c r="J117" s="76">
        <v>-699</v>
      </c>
      <c r="K117" s="3">
        <v>13</v>
      </c>
      <c r="L117" s="3"/>
      <c r="M117" s="12">
        <f>M119+1</f>
        <v>46</v>
      </c>
      <c r="N117" s="3"/>
      <c r="O117" s="3"/>
      <c r="P117" s="2">
        <f>A117</f>
        <v>297</v>
      </c>
      <c r="Q117" s="2">
        <v>1</v>
      </c>
      <c r="R117" s="2" t="s">
        <v>294</v>
      </c>
      <c r="S117" s="98" t="s">
        <v>458</v>
      </c>
      <c r="V117" s="2">
        <f>V115</f>
        <v>1</v>
      </c>
      <c r="W117" s="2">
        <f>J117</f>
        <v>-699</v>
      </c>
      <c r="X117" s="2">
        <f>W117</f>
        <v>-699</v>
      </c>
      <c r="Y117" s="2">
        <f>W117</f>
        <v>-699</v>
      </c>
      <c r="Z117" s="3"/>
      <c r="AB117" s="3"/>
      <c r="AC117" s="3"/>
      <c r="AD117" s="3"/>
      <c r="AE117" s="2">
        <f>P117</f>
        <v>297</v>
      </c>
      <c r="AF117" s="2">
        <v>1</v>
      </c>
      <c r="AG117" s="2" t="s">
        <v>294</v>
      </c>
      <c r="AH117" s="98" t="s">
        <v>500</v>
      </c>
      <c r="AK117" s="2">
        <f>AK115</f>
        <v>2</v>
      </c>
      <c r="AL117" s="2">
        <f>W117+45</f>
        <v>-654</v>
      </c>
      <c r="AM117" s="2">
        <f>AL117</f>
        <v>-654</v>
      </c>
      <c r="AN117" s="2">
        <f>AL117</f>
        <v>-654</v>
      </c>
      <c r="AO117" s="3"/>
      <c r="AP117" s="3"/>
      <c r="AQ117" s="3"/>
      <c r="AR117" s="3"/>
      <c r="AS117" s="3"/>
      <c r="AT117" s="2">
        <f>AT115+2</f>
        <v>263</v>
      </c>
      <c r="AU117" s="1">
        <v>1</v>
      </c>
      <c r="AV117" s="1" t="s">
        <v>296</v>
      </c>
      <c r="AW117" s="1" t="s">
        <v>169</v>
      </c>
      <c r="AX117" s="1"/>
      <c r="AY117" s="1"/>
      <c r="AZ117" s="1"/>
      <c r="BA117" s="92">
        <v>-538</v>
      </c>
      <c r="BB117" s="92">
        <v>-538</v>
      </c>
      <c r="BC117" s="93">
        <v>-516</v>
      </c>
      <c r="BI117" s="2">
        <f>BI115+2</f>
        <v>325</v>
      </c>
      <c r="BJ117" s="1">
        <v>1</v>
      </c>
      <c r="BK117" s="1" t="s">
        <v>296</v>
      </c>
      <c r="BL117" s="3" t="s">
        <v>595</v>
      </c>
      <c r="BM117" s="1">
        <f>BM119</f>
        <v>25.85</v>
      </c>
      <c r="BN117">
        <f>BO117-BM117</f>
        <v>54.15</v>
      </c>
      <c r="BO117" s="1">
        <f>BO119</f>
        <v>80</v>
      </c>
      <c r="BP117" s="118">
        <f>BQ119</f>
        <v>-745.79999999999984</v>
      </c>
      <c r="BQ117" s="118">
        <f>BP117+BM117</f>
        <v>-719.94999999999982</v>
      </c>
      <c r="BR117" s="118">
        <f>BP117+BO117</f>
        <v>-665.79999999999984</v>
      </c>
      <c r="BS117" s="3"/>
      <c r="BT117" s="3"/>
      <c r="BU117" s="3">
        <f>BU119+1</f>
        <v>48</v>
      </c>
      <c r="BX117" s="2">
        <f>BI117</f>
        <v>325</v>
      </c>
      <c r="BY117" s="2">
        <v>1</v>
      </c>
      <c r="BZ117" s="2" t="s">
        <v>294</v>
      </c>
      <c r="CA117" s="98" t="s">
        <v>618</v>
      </c>
      <c r="CD117" s="2">
        <f>CD115</f>
        <v>1</v>
      </c>
      <c r="CE117" s="2">
        <f>BR117</f>
        <v>-665.79999999999984</v>
      </c>
      <c r="CF117" s="2">
        <f>CE117</f>
        <v>-665.79999999999984</v>
      </c>
      <c r="CG117" s="2">
        <f>CE117</f>
        <v>-665.79999999999984</v>
      </c>
      <c r="DQ117" s="2">
        <f>DQ115+2</f>
        <v>149</v>
      </c>
      <c r="DR117" s="2">
        <v>1</v>
      </c>
      <c r="DS117" s="3" t="s">
        <v>296</v>
      </c>
      <c r="DT117" s="97" t="s">
        <v>170</v>
      </c>
      <c r="DU117" s="3"/>
      <c r="DV117" s="3"/>
      <c r="DW117" s="2">
        <f>DZ117-DX117</f>
        <v>76</v>
      </c>
      <c r="DX117" s="65">
        <v>1879</v>
      </c>
      <c r="DY117" s="66">
        <v>1905</v>
      </c>
      <c r="DZ117" s="67">
        <v>1955</v>
      </c>
      <c r="EA117" s="3"/>
      <c r="EB117" s="3"/>
      <c r="EC117" s="3"/>
      <c r="ED117" s="3"/>
      <c r="EF117" s="2">
        <f>EF115+2</f>
        <v>185</v>
      </c>
      <c r="EG117" s="1">
        <v>1</v>
      </c>
      <c r="EH117" s="2" t="s">
        <v>296</v>
      </c>
      <c r="EI117" s="98" t="s">
        <v>203</v>
      </c>
      <c r="EL117" s="2">
        <f>EO117-EM117</f>
        <v>65</v>
      </c>
      <c r="EM117" s="68">
        <v>1898</v>
      </c>
      <c r="EN117" s="69">
        <v>1931</v>
      </c>
      <c r="EO117" s="70">
        <v>1963</v>
      </c>
      <c r="EP117" s="3"/>
      <c r="EQ117" s="3"/>
      <c r="ER117" s="3"/>
      <c r="ES117" s="3"/>
      <c r="ET117" s="3"/>
      <c r="GN117" s="116">
        <v>9</v>
      </c>
      <c r="GO117" s="3" t="s">
        <v>342</v>
      </c>
      <c r="GR117" s="3">
        <f>GR115+112</f>
        <v>2646</v>
      </c>
      <c r="GS117" s="3">
        <v>1532</v>
      </c>
      <c r="GT117" s="3">
        <f>GT115</f>
        <v>240</v>
      </c>
      <c r="BUC117" s="7"/>
      <c r="CBQ117" s="7"/>
      <c r="CFL117" s="7"/>
      <c r="CIO117" s="7"/>
      <c r="CMB117" s="7"/>
      <c r="DCE117" s="7"/>
      <c r="FDA117" s="7"/>
    </row>
    <row r="118" spans="1:202 1672:2026 2091:2906 4063:4063 4161:4308" ht="5.0999999999999996" customHeight="1" x14ac:dyDescent="0.25">
      <c r="A118" s="3"/>
      <c r="B118" s="2"/>
      <c r="C118" s="2"/>
      <c r="D118" s="2"/>
      <c r="E118" s="2"/>
      <c r="F118" s="2"/>
      <c r="G118" s="2"/>
      <c r="H118" s="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L118" s="3"/>
      <c r="AM118" s="3"/>
      <c r="AN118" s="3"/>
      <c r="AO118" s="3"/>
      <c r="AP118" s="3"/>
      <c r="AQ118" s="3"/>
      <c r="AR118" s="3"/>
      <c r="AS118" s="3"/>
      <c r="AU118" s="1"/>
      <c r="AV118" s="1"/>
      <c r="AW118" s="1"/>
      <c r="AX118" s="1"/>
      <c r="AY118" s="1"/>
      <c r="AZ118" s="1"/>
      <c r="BA118" s="4"/>
      <c r="BB118" s="4"/>
      <c r="BC118" s="3"/>
      <c r="BJ118" s="1"/>
      <c r="BK118" s="1"/>
      <c r="BL118" s="3"/>
      <c r="BM118" s="1"/>
      <c r="BN118" s="1"/>
      <c r="BO118" s="1"/>
      <c r="BP118" s="119"/>
      <c r="BQ118" s="119"/>
      <c r="BR118" s="72"/>
      <c r="BS118" s="3"/>
      <c r="BT118" s="3"/>
      <c r="CN118" s="1"/>
      <c r="CT118" s="49"/>
      <c r="CU118" s="49"/>
      <c r="CV118" s="49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P118" s="3"/>
      <c r="EQ118" s="3"/>
      <c r="ER118" s="3"/>
      <c r="ES118" s="3"/>
      <c r="ET118" s="3"/>
      <c r="CBQ118" s="7"/>
      <c r="FDA118" s="7"/>
      <c r="FDB118" s="7"/>
    </row>
    <row r="119" spans="1:202 1672:2026 2091:2906 4063:4063 4161:4308" ht="15" customHeight="1" x14ac:dyDescent="0.25">
      <c r="A119" s="2">
        <f>A117+2</f>
        <v>299</v>
      </c>
      <c r="B119" s="1">
        <v>1</v>
      </c>
      <c r="C119" s="1" t="s">
        <v>296</v>
      </c>
      <c r="D119" s="1" t="s">
        <v>313</v>
      </c>
      <c r="F119" s="89">
        <f>J119-I119</f>
        <v>16</v>
      </c>
      <c r="H119" s="128">
        <f>I119-20</f>
        <v>-763</v>
      </c>
      <c r="I119" s="112">
        <f>J121</f>
        <v>-743</v>
      </c>
      <c r="J119" s="113">
        <v>-727</v>
      </c>
      <c r="K119" s="3">
        <v>12</v>
      </c>
      <c r="L119" s="3" t="s">
        <v>445</v>
      </c>
      <c r="M119" s="12">
        <f>M121+1</f>
        <v>45</v>
      </c>
      <c r="N119" s="3"/>
      <c r="O119" s="3"/>
      <c r="P119" s="2">
        <f>A119</f>
        <v>299</v>
      </c>
      <c r="Q119" s="2">
        <v>1</v>
      </c>
      <c r="R119" s="2" t="s">
        <v>294</v>
      </c>
      <c r="S119" s="98" t="s">
        <v>457</v>
      </c>
      <c r="V119" s="2">
        <f>V117</f>
        <v>1</v>
      </c>
      <c r="W119" s="2">
        <f>J119</f>
        <v>-727</v>
      </c>
      <c r="X119" s="2">
        <f>W119</f>
        <v>-727</v>
      </c>
      <c r="Y119" s="2">
        <f>W119</f>
        <v>-727</v>
      </c>
      <c r="Z119" s="3"/>
      <c r="AB119" s="3"/>
      <c r="AC119" s="3"/>
      <c r="AD119" s="3"/>
      <c r="AE119" s="2">
        <f>P119</f>
        <v>299</v>
      </c>
      <c r="AF119" s="2">
        <v>1</v>
      </c>
      <c r="AG119" s="2" t="s">
        <v>294</v>
      </c>
      <c r="AH119" s="98" t="s">
        <v>500</v>
      </c>
      <c r="AK119" s="2">
        <f>AK117</f>
        <v>2</v>
      </c>
      <c r="AL119" s="2">
        <f>W119+50</f>
        <v>-677</v>
      </c>
      <c r="AM119" s="2">
        <f>AL119</f>
        <v>-677</v>
      </c>
      <c r="AN119" s="2">
        <f>AL119</f>
        <v>-677</v>
      </c>
      <c r="AO119" s="3"/>
      <c r="AP119" s="3"/>
      <c r="AQ119" s="3"/>
      <c r="AR119" s="3"/>
      <c r="AS119" s="3"/>
      <c r="AT119" s="2">
        <f>AT117+2</f>
        <v>265</v>
      </c>
      <c r="AU119" s="1">
        <v>1</v>
      </c>
      <c r="AV119" s="1" t="s">
        <v>296</v>
      </c>
      <c r="AW119" s="1" t="s">
        <v>178</v>
      </c>
      <c r="AX119" s="1"/>
      <c r="AY119" s="1"/>
      <c r="AZ119" s="1"/>
      <c r="BA119" s="92">
        <v>-606</v>
      </c>
      <c r="BB119" s="92">
        <v>-606</v>
      </c>
      <c r="BC119" s="93">
        <v>-537</v>
      </c>
      <c r="BI119" s="2">
        <f>BI117+2</f>
        <v>327</v>
      </c>
      <c r="BJ119" s="1">
        <v>1</v>
      </c>
      <c r="BK119" s="1" t="s">
        <v>296</v>
      </c>
      <c r="BL119" s="3" t="s">
        <v>596</v>
      </c>
      <c r="BM119" s="1">
        <f>BM121</f>
        <v>25.85</v>
      </c>
      <c r="BN119">
        <f>BO119-BM119</f>
        <v>54.15</v>
      </c>
      <c r="BO119" s="1">
        <f>BO121</f>
        <v>80</v>
      </c>
      <c r="BP119" s="118">
        <f>BQ121</f>
        <v>-771.64999999999986</v>
      </c>
      <c r="BQ119" s="118">
        <f>BP119+BM119</f>
        <v>-745.79999999999984</v>
      </c>
      <c r="BR119" s="118">
        <f>BP119+BO119</f>
        <v>-691.64999999999986</v>
      </c>
      <c r="BS119" s="3"/>
      <c r="BT119" s="3"/>
      <c r="BU119" s="3">
        <f>BU121+1</f>
        <v>47</v>
      </c>
      <c r="BX119" s="2">
        <f>BI119</f>
        <v>327</v>
      </c>
      <c r="BY119" s="2">
        <v>1</v>
      </c>
      <c r="BZ119" s="2" t="s">
        <v>294</v>
      </c>
      <c r="CA119" s="98" t="s">
        <v>618</v>
      </c>
      <c r="CD119" s="2">
        <f>CD117</f>
        <v>1</v>
      </c>
      <c r="CE119" s="2">
        <f>BR119</f>
        <v>-691.64999999999986</v>
      </c>
      <c r="CF119" s="2">
        <f>CE119</f>
        <v>-691.64999999999986</v>
      </c>
      <c r="CG119" s="2">
        <f>CE119</f>
        <v>-691.64999999999986</v>
      </c>
      <c r="DQ119" s="2">
        <f>DQ117+2</f>
        <v>151</v>
      </c>
      <c r="DR119" s="2">
        <v>1</v>
      </c>
      <c r="DS119" s="2" t="s">
        <v>296</v>
      </c>
      <c r="DT119" s="98" t="s">
        <v>282</v>
      </c>
      <c r="DX119" s="66">
        <v>1916</v>
      </c>
      <c r="DY119" s="66">
        <v>1916</v>
      </c>
      <c r="DZ119" s="67">
        <v>1916</v>
      </c>
      <c r="EA119" s="3"/>
      <c r="EB119" s="3"/>
      <c r="EC119" s="3"/>
      <c r="ED119" s="3"/>
      <c r="EF119" s="2">
        <f>EF117+2</f>
        <v>187</v>
      </c>
      <c r="EG119" s="2">
        <v>1</v>
      </c>
      <c r="EH119" s="2" t="s">
        <v>296</v>
      </c>
      <c r="EI119" s="98" t="s">
        <v>206</v>
      </c>
      <c r="EL119" s="2">
        <f>EO119-EM119</f>
        <v>69</v>
      </c>
      <c r="EM119" s="68">
        <v>1903</v>
      </c>
      <c r="EN119" s="69">
        <v>1920</v>
      </c>
      <c r="EO119" s="70">
        <v>1972</v>
      </c>
      <c r="EP119" s="3"/>
      <c r="EQ119" s="3"/>
      <c r="ER119" s="3"/>
      <c r="ES119" s="3"/>
      <c r="ET119" s="3"/>
      <c r="GN119" s="3">
        <v>10</v>
      </c>
      <c r="GO119" s="3" t="s">
        <v>343</v>
      </c>
      <c r="GR119" s="3">
        <f>GR117+112</f>
        <v>2758</v>
      </c>
      <c r="GS119" s="3">
        <v>1774</v>
      </c>
      <c r="GT119" s="3">
        <f>GT117</f>
        <v>240</v>
      </c>
      <c r="BWK119" s="7"/>
      <c r="CDY119" s="7"/>
      <c r="CHT119" s="7"/>
      <c r="CKW119" s="7"/>
      <c r="COJ119" s="7"/>
      <c r="CPW119" s="7"/>
      <c r="CQN119" s="7"/>
      <c r="DDZ119" s="7"/>
      <c r="FDA119" s="7"/>
      <c r="FFI119" s="7"/>
      <c r="FIA119" s="7"/>
      <c r="FIR119" s="7"/>
    </row>
    <row r="120" spans="1:202 1672:2026 2091:2906 4063:4063 4161:4308" ht="5.0999999999999996" customHeight="1" x14ac:dyDescent="0.25">
      <c r="A120" s="3"/>
      <c r="H120" s="48"/>
      <c r="I120" s="48"/>
      <c r="J120" s="1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BJ120" s="1"/>
      <c r="BK120" s="1"/>
      <c r="BL120" s="3"/>
      <c r="BM120" s="1"/>
      <c r="BN120" s="1"/>
      <c r="BO120" s="1"/>
      <c r="BP120" s="119"/>
      <c r="BQ120" s="119"/>
      <c r="BR120" s="72"/>
      <c r="BS120" s="3"/>
      <c r="BT120" s="3"/>
      <c r="CM120" s="1"/>
      <c r="CN120" s="1"/>
      <c r="CO120" s="1"/>
      <c r="CP120" s="1"/>
      <c r="CQ120" s="1"/>
      <c r="CR120" s="1"/>
      <c r="CS120" s="1"/>
      <c r="CT120" s="1"/>
      <c r="CU120" s="1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P120" s="3"/>
      <c r="EQ120" s="3"/>
      <c r="ER120" s="3"/>
      <c r="ES120" s="3"/>
      <c r="ET120" s="3"/>
      <c r="CDY120" s="7"/>
      <c r="FDA120" s="7"/>
      <c r="FDB120" s="7"/>
    </row>
    <row r="121" spans="1:202 1672:2026 2091:2906 4063:4063 4161:4308" ht="15" customHeight="1" x14ac:dyDescent="0.25">
      <c r="A121" s="2">
        <f>A119+2</f>
        <v>301</v>
      </c>
      <c r="B121" s="1">
        <v>1</v>
      </c>
      <c r="C121" s="1" t="s">
        <v>296</v>
      </c>
      <c r="D121" s="1" t="s">
        <v>177</v>
      </c>
      <c r="F121" s="89">
        <f>J121-I121</f>
        <v>16</v>
      </c>
      <c r="G121" s="2"/>
      <c r="H121" s="75">
        <f>I121-25</f>
        <v>-784</v>
      </c>
      <c r="I121" s="81">
        <f>J123</f>
        <v>-759</v>
      </c>
      <c r="J121" s="76">
        <v>-743</v>
      </c>
      <c r="K121" s="3">
        <v>11</v>
      </c>
      <c r="L121" s="3" t="s">
        <v>445</v>
      </c>
      <c r="M121" s="12">
        <f>M123+1</f>
        <v>44</v>
      </c>
      <c r="N121" s="3"/>
      <c r="O121" s="3"/>
      <c r="P121" s="2">
        <f>A121</f>
        <v>301</v>
      </c>
      <c r="Q121" s="2">
        <v>1</v>
      </c>
      <c r="R121" s="2" t="s">
        <v>294</v>
      </c>
      <c r="S121" s="98" t="s">
        <v>456</v>
      </c>
      <c r="V121" s="2">
        <f>V119</f>
        <v>1</v>
      </c>
      <c r="W121" s="2">
        <f>J121</f>
        <v>-743</v>
      </c>
      <c r="X121" s="2">
        <f>W121</f>
        <v>-743</v>
      </c>
      <c r="Y121" s="2">
        <f>W121</f>
        <v>-743</v>
      </c>
      <c r="Z121" s="3"/>
      <c r="AB121" s="3"/>
      <c r="AC121" s="3"/>
      <c r="AD121" s="3"/>
      <c r="AE121" s="2">
        <f>P121</f>
        <v>301</v>
      </c>
      <c r="AF121" s="2">
        <v>1</v>
      </c>
      <c r="AG121" s="2" t="s">
        <v>294</v>
      </c>
      <c r="AH121" s="98" t="s">
        <v>500</v>
      </c>
      <c r="AK121" s="2">
        <f>AK119</f>
        <v>2</v>
      </c>
      <c r="AL121" s="2">
        <f>W121+55</f>
        <v>-688</v>
      </c>
      <c r="AM121" s="2">
        <f>AL121</f>
        <v>-688</v>
      </c>
      <c r="AN121" s="2">
        <f>AL121</f>
        <v>-688</v>
      </c>
      <c r="AO121" s="3"/>
      <c r="AP121" s="3"/>
      <c r="AQ121" s="3"/>
      <c r="AR121" s="3"/>
      <c r="AS121" s="3"/>
      <c r="AT121" s="2">
        <f>AT119+2</f>
        <v>267</v>
      </c>
      <c r="AU121" s="1">
        <v>1</v>
      </c>
      <c r="AV121" s="1" t="s">
        <v>296</v>
      </c>
      <c r="AW121" s="1" t="s">
        <v>174</v>
      </c>
      <c r="AX121" s="1"/>
      <c r="AY121" s="1"/>
      <c r="AZ121" s="1"/>
      <c r="BA121" s="92">
        <v>-606</v>
      </c>
      <c r="BB121" s="92">
        <v>-606</v>
      </c>
      <c r="BC121" s="93">
        <v>-582</v>
      </c>
      <c r="BI121" s="2">
        <f>BI119+2</f>
        <v>329</v>
      </c>
      <c r="BJ121" s="1">
        <v>1</v>
      </c>
      <c r="BK121" s="1" t="s">
        <v>296</v>
      </c>
      <c r="BL121" s="2" t="s">
        <v>583</v>
      </c>
      <c r="BM121" s="1">
        <f>BM123</f>
        <v>25.85</v>
      </c>
      <c r="BN121">
        <f>BO121-BM121</f>
        <v>54.15</v>
      </c>
      <c r="BO121" s="1">
        <f>BO123</f>
        <v>80</v>
      </c>
      <c r="BP121" s="118">
        <f>BQ123</f>
        <v>-797.49999999999989</v>
      </c>
      <c r="BQ121" s="118">
        <f>BP121+BM121</f>
        <v>-771.64999999999986</v>
      </c>
      <c r="BR121" s="118">
        <f>BP121+BO121</f>
        <v>-717.49999999999989</v>
      </c>
      <c r="BU121" s="3">
        <f>BU123+1</f>
        <v>46</v>
      </c>
      <c r="BX121" s="2">
        <f>BI121</f>
        <v>329</v>
      </c>
      <c r="BY121" s="2">
        <v>1</v>
      </c>
      <c r="BZ121" s="2" t="s">
        <v>294</v>
      </c>
      <c r="CA121" s="98" t="s">
        <v>618</v>
      </c>
      <c r="CD121" s="2">
        <f>CD119</f>
        <v>1</v>
      </c>
      <c r="CE121" s="2">
        <f>BR121</f>
        <v>-717.49999999999989</v>
      </c>
      <c r="CF121" s="2">
        <f>CE121</f>
        <v>-717.49999999999989</v>
      </c>
      <c r="CG121" s="2">
        <f>CE121</f>
        <v>-717.49999999999989</v>
      </c>
      <c r="DQ121" s="2">
        <f>DQ119+2</f>
        <v>153</v>
      </c>
      <c r="DR121" s="3">
        <v>1</v>
      </c>
      <c r="DS121" s="3" t="s">
        <v>296</v>
      </c>
      <c r="DT121" s="97" t="s">
        <v>290</v>
      </c>
      <c r="DU121" s="3"/>
      <c r="DV121" s="3"/>
      <c r="DW121" s="3"/>
      <c r="DX121" s="66">
        <v>1945</v>
      </c>
      <c r="DY121" s="66">
        <f>DX121</f>
        <v>1945</v>
      </c>
      <c r="DZ121" s="67">
        <f>DX121</f>
        <v>1945</v>
      </c>
      <c r="EA121" s="3"/>
      <c r="EB121" s="3"/>
      <c r="EC121" s="3"/>
      <c r="ED121" s="3"/>
      <c r="EQ121" s="3"/>
      <c r="ER121" s="3"/>
      <c r="ES121" s="3"/>
      <c r="ET121" s="3"/>
      <c r="GN121" s="3">
        <v>11</v>
      </c>
      <c r="GO121" s="3" t="s">
        <v>344</v>
      </c>
      <c r="GR121" s="3">
        <f>GR119+112</f>
        <v>2870</v>
      </c>
      <c r="GS121" s="3">
        <v>1290</v>
      </c>
      <c r="GT121" s="3">
        <v>240</v>
      </c>
      <c r="CBK121" s="7"/>
      <c r="CTJ121" s="7"/>
      <c r="DEC121" s="7"/>
      <c r="EZG121" s="7"/>
      <c r="FDA121" s="7"/>
      <c r="FDB121" s="7"/>
    </row>
    <row r="122" spans="1:202 1672:2026 2091:2906 4063:4063 4161:4308" ht="5.0999999999999996" customHeight="1" x14ac:dyDescent="0.25">
      <c r="A122" s="3"/>
      <c r="H122" s="48"/>
      <c r="I122" s="48"/>
      <c r="J122" s="1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1"/>
      <c r="AV122" s="1"/>
      <c r="AW122" s="1"/>
      <c r="AX122" s="1"/>
      <c r="AY122" s="1"/>
      <c r="AZ122" s="1"/>
      <c r="BA122" s="4"/>
      <c r="BB122" s="4"/>
      <c r="BC122" s="3"/>
      <c r="BJ122" s="1"/>
      <c r="BK122" s="1"/>
      <c r="CM122" s="1"/>
      <c r="CN122" s="1"/>
      <c r="CO122" s="1"/>
      <c r="CP122" s="1"/>
      <c r="CQ122" s="1"/>
      <c r="CR122" s="1"/>
      <c r="CS122" s="1"/>
      <c r="CT122" s="48"/>
      <c r="CU122" s="48"/>
      <c r="CV122" s="49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1"/>
      <c r="EQ122" s="3"/>
      <c r="ER122" s="3"/>
      <c r="ES122" s="3"/>
      <c r="ET122" s="3"/>
      <c r="EZG122" s="7"/>
      <c r="FDA122" s="7"/>
      <c r="FDB122" s="7"/>
    </row>
    <row r="123" spans="1:202 1672:2026 2091:2906 4063:4063 4161:4308" ht="15" customHeight="1" x14ac:dyDescent="0.25">
      <c r="A123" s="2">
        <f>A121+2</f>
        <v>303</v>
      </c>
      <c r="B123" s="1">
        <v>1</v>
      </c>
      <c r="C123" s="1" t="s">
        <v>296</v>
      </c>
      <c r="D123" s="1" t="s">
        <v>180</v>
      </c>
      <c r="F123" s="89">
        <f>J123-I123</f>
        <v>52</v>
      </c>
      <c r="G123" s="2"/>
      <c r="H123" s="75">
        <f>I123-16</f>
        <v>-827</v>
      </c>
      <c r="I123" s="81">
        <f>J125</f>
        <v>-811</v>
      </c>
      <c r="J123" s="76">
        <v>-759</v>
      </c>
      <c r="K123" s="3">
        <v>10</v>
      </c>
      <c r="L123" s="3" t="s">
        <v>445</v>
      </c>
      <c r="M123" s="12">
        <f>M125+1</f>
        <v>43</v>
      </c>
      <c r="N123" s="3"/>
      <c r="O123" s="3"/>
      <c r="P123" s="2">
        <f>A123</f>
        <v>303</v>
      </c>
      <c r="Q123" s="2">
        <v>1</v>
      </c>
      <c r="R123" s="2" t="s">
        <v>294</v>
      </c>
      <c r="S123" s="98" t="s">
        <v>455</v>
      </c>
      <c r="V123" s="2">
        <f>V121</f>
        <v>1</v>
      </c>
      <c r="W123" s="2">
        <f>J123</f>
        <v>-759</v>
      </c>
      <c r="X123" s="2">
        <f>W123</f>
        <v>-759</v>
      </c>
      <c r="Y123" s="2">
        <f>W123</f>
        <v>-759</v>
      </c>
      <c r="Z123" s="3"/>
      <c r="AB123" s="3"/>
      <c r="AC123" s="3"/>
      <c r="AD123" s="3"/>
      <c r="AE123" s="2">
        <f>P123</f>
        <v>303</v>
      </c>
      <c r="AF123" s="2">
        <v>1</v>
      </c>
      <c r="AG123" s="2" t="s">
        <v>294</v>
      </c>
      <c r="AH123" s="98" t="s">
        <v>499</v>
      </c>
      <c r="AK123" s="2">
        <f>AK121</f>
        <v>2</v>
      </c>
      <c r="AL123" s="2">
        <f>W123+45</f>
        <v>-714</v>
      </c>
      <c r="AM123" s="2">
        <f>AL123</f>
        <v>-714</v>
      </c>
      <c r="AN123" s="2">
        <f>AL123</f>
        <v>-714</v>
      </c>
      <c r="AO123" s="3"/>
      <c r="AP123" s="3"/>
      <c r="AQ123" s="3"/>
      <c r="AR123" s="3"/>
      <c r="AS123" s="3"/>
      <c r="AT123" s="2">
        <f>AT121+2</f>
        <v>269</v>
      </c>
      <c r="AU123" s="1">
        <v>1</v>
      </c>
      <c r="AV123" s="1" t="s">
        <v>296</v>
      </c>
      <c r="AW123" s="1" t="s">
        <v>184</v>
      </c>
      <c r="AX123" s="1"/>
      <c r="AY123" s="1"/>
      <c r="AZ123" s="1"/>
      <c r="BA123" s="62">
        <v>-632</v>
      </c>
      <c r="BB123" s="62">
        <v>-632</v>
      </c>
      <c r="BC123" s="91">
        <v>-582</v>
      </c>
      <c r="BI123" s="2">
        <f>BI121+2</f>
        <v>331</v>
      </c>
      <c r="BJ123" s="1">
        <v>1</v>
      </c>
      <c r="BK123" s="1" t="s">
        <v>296</v>
      </c>
      <c r="BL123" s="2" t="s">
        <v>297</v>
      </c>
      <c r="BM123" s="1">
        <f>BM125</f>
        <v>25.85</v>
      </c>
      <c r="BN123">
        <f>BO123-BM123</f>
        <v>54.15</v>
      </c>
      <c r="BO123" s="1">
        <f>BO125</f>
        <v>80</v>
      </c>
      <c r="BP123" s="118">
        <f>BQ125</f>
        <v>-823.34999999999991</v>
      </c>
      <c r="BQ123" s="118">
        <f>BP123+BM123</f>
        <v>-797.49999999999989</v>
      </c>
      <c r="BR123" s="118">
        <f>BP123+BO123</f>
        <v>-743.34999999999991</v>
      </c>
      <c r="BU123" s="3">
        <f>BU125+1</f>
        <v>45</v>
      </c>
      <c r="BX123" s="2">
        <f>BI123</f>
        <v>331</v>
      </c>
      <c r="BY123" s="2">
        <v>1</v>
      </c>
      <c r="BZ123" s="2" t="s">
        <v>294</v>
      </c>
      <c r="CA123" s="98" t="s">
        <v>618</v>
      </c>
      <c r="CD123" s="2">
        <f>CD121</f>
        <v>1</v>
      </c>
      <c r="CE123" s="2">
        <f>BR123</f>
        <v>-743.34999999999991</v>
      </c>
      <c r="CF123" s="2">
        <f>CE123</f>
        <v>-743.34999999999991</v>
      </c>
      <c r="CG123" s="2">
        <f>CE123</f>
        <v>-743.34999999999991</v>
      </c>
      <c r="CO123" s="57" t="s">
        <v>207</v>
      </c>
      <c r="DQ123" s="2">
        <f>DQ121+2</f>
        <v>155</v>
      </c>
      <c r="DR123" s="3">
        <v>1</v>
      </c>
      <c r="DS123" s="3" t="s">
        <v>296</v>
      </c>
      <c r="DT123" s="97" t="s">
        <v>291</v>
      </c>
      <c r="DU123" s="3"/>
      <c r="DV123" s="3"/>
      <c r="DW123" s="3"/>
      <c r="DX123" s="66">
        <v>1968</v>
      </c>
      <c r="DY123" s="66">
        <f>DX123</f>
        <v>1968</v>
      </c>
      <c r="DZ123" s="67">
        <f>DX123</f>
        <v>1968</v>
      </c>
      <c r="EA123" s="3"/>
      <c r="EB123" s="3"/>
      <c r="EC123" s="3"/>
      <c r="ED123" s="3"/>
      <c r="EE123" s="1"/>
      <c r="EQ123" s="3"/>
      <c r="ER123" s="3"/>
      <c r="ES123" s="3"/>
      <c r="ET123" s="3"/>
      <c r="GN123" s="3">
        <v>12</v>
      </c>
      <c r="GO123" s="3" t="s">
        <v>345</v>
      </c>
      <c r="GR123" s="3">
        <f>GR121+112</f>
        <v>2982</v>
      </c>
      <c r="GS123" s="3">
        <v>1532</v>
      </c>
      <c r="GT123" s="3">
        <f>GT121</f>
        <v>240</v>
      </c>
      <c r="CDS123" s="7"/>
      <c r="CVH123" s="7"/>
      <c r="DEZ123" s="7"/>
      <c r="EZG123" s="7"/>
      <c r="FDA123" s="7"/>
      <c r="FDB123" s="7"/>
    </row>
    <row r="124" spans="1:202 1672:2026 2091:2906 4063:4063 4161:4308" ht="5.0999999999999996" customHeight="1" x14ac:dyDescent="0.25">
      <c r="A124" s="3"/>
      <c r="H124" s="48"/>
      <c r="I124" s="48"/>
      <c r="J124" s="1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1"/>
      <c r="AV124" s="1"/>
      <c r="AW124" s="1"/>
      <c r="AX124" s="1"/>
      <c r="AY124" s="1"/>
      <c r="AZ124" s="1"/>
      <c r="BA124" s="4"/>
      <c r="BB124" s="4"/>
      <c r="BC124" s="3"/>
      <c r="BJ124" s="1"/>
      <c r="BK124" s="1"/>
      <c r="BM124" s="1"/>
      <c r="BN124" s="1"/>
      <c r="BO124" s="1"/>
      <c r="BP124" s="119"/>
      <c r="BQ124" s="119"/>
      <c r="BR124" s="72"/>
      <c r="EC124" s="3"/>
      <c r="ED124" s="3"/>
      <c r="EQ124" s="3"/>
      <c r="ER124" s="3"/>
      <c r="ES124" s="3"/>
      <c r="ET124" s="3"/>
      <c r="EZG124" s="7"/>
      <c r="FDA124" s="7"/>
      <c r="FDB124" s="7"/>
    </row>
    <row r="125" spans="1:202 1672:2026 2091:2906 4063:4063 4161:4308" ht="15" customHeight="1" x14ac:dyDescent="0.25">
      <c r="A125" s="2">
        <f>A123+2</f>
        <v>305</v>
      </c>
      <c r="B125" s="1">
        <v>1</v>
      </c>
      <c r="C125" s="1" t="s">
        <v>296</v>
      </c>
      <c r="D125" s="1" t="s">
        <v>183</v>
      </c>
      <c r="F125" s="89">
        <f>J125-I125</f>
        <v>29</v>
      </c>
      <c r="H125" s="75">
        <f>I125-25</f>
        <v>-865</v>
      </c>
      <c r="I125" s="81">
        <f>J127</f>
        <v>-840</v>
      </c>
      <c r="J125" s="76">
        <v>-811</v>
      </c>
      <c r="K125" s="3">
        <v>9</v>
      </c>
      <c r="L125" s="3" t="s">
        <v>445</v>
      </c>
      <c r="M125" s="12">
        <f>M127+1</f>
        <v>42</v>
      </c>
      <c r="N125" s="3"/>
      <c r="O125" s="3"/>
      <c r="P125" s="2">
        <f>A125</f>
        <v>305</v>
      </c>
      <c r="Q125" s="2">
        <v>1</v>
      </c>
      <c r="R125" s="2" t="s">
        <v>294</v>
      </c>
      <c r="S125" s="98" t="s">
        <v>454</v>
      </c>
      <c r="V125" s="2">
        <f>V123</f>
        <v>1</v>
      </c>
      <c r="W125" s="2">
        <f>J125</f>
        <v>-811</v>
      </c>
      <c r="X125" s="2">
        <f>W125</f>
        <v>-811</v>
      </c>
      <c r="Y125" s="2">
        <f>W125</f>
        <v>-811</v>
      </c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BI125" s="2">
        <f>BI123+2</f>
        <v>333</v>
      </c>
      <c r="BJ125" s="1">
        <v>1</v>
      </c>
      <c r="BK125" s="1" t="s">
        <v>296</v>
      </c>
      <c r="BL125" s="2" t="s">
        <v>307</v>
      </c>
      <c r="BM125" s="1">
        <f>BM127</f>
        <v>25.85</v>
      </c>
      <c r="BN125">
        <f>BO125-BM125</f>
        <v>54.15</v>
      </c>
      <c r="BO125" s="1">
        <f>BO127</f>
        <v>80</v>
      </c>
      <c r="BP125" s="118">
        <f>BQ127</f>
        <v>-849.19999999999993</v>
      </c>
      <c r="BQ125" s="118">
        <f>BP125+BM125</f>
        <v>-823.34999999999991</v>
      </c>
      <c r="BR125" s="118">
        <f>BP125+BO125</f>
        <v>-769.19999999999993</v>
      </c>
      <c r="BU125" s="3">
        <f>BU127+1</f>
        <v>44</v>
      </c>
      <c r="BX125" s="2">
        <f>BI125</f>
        <v>333</v>
      </c>
      <c r="BY125" s="2">
        <v>1</v>
      </c>
      <c r="BZ125" s="2" t="s">
        <v>294</v>
      </c>
      <c r="CA125" s="98" t="s">
        <v>619</v>
      </c>
      <c r="CD125" s="2">
        <f>CD123</f>
        <v>1</v>
      </c>
      <c r="CE125" s="2">
        <f>BR125</f>
        <v>-769.19999999999993</v>
      </c>
      <c r="CF125" s="2">
        <f>CE125</f>
        <v>-769.19999999999993</v>
      </c>
      <c r="CG125" s="2">
        <f>CE125</f>
        <v>-769.19999999999993</v>
      </c>
      <c r="CM125" s="2">
        <v>251</v>
      </c>
      <c r="CN125" s="1">
        <v>1</v>
      </c>
      <c r="CO125" s="1" t="s">
        <v>296</v>
      </c>
      <c r="CP125" s="1" t="s">
        <v>202</v>
      </c>
      <c r="CQ125" s="1"/>
      <c r="CR125" s="89">
        <f>CV125-CU125</f>
        <v>8</v>
      </c>
      <c r="CS125" s="1"/>
      <c r="CT125" s="86">
        <f>CU125</f>
        <v>-730</v>
      </c>
      <c r="CU125" s="126">
        <v>-730</v>
      </c>
      <c r="CV125" s="87">
        <v>-722</v>
      </c>
      <c r="CW125" s="2">
        <v>19</v>
      </c>
      <c r="DB125" s="2">
        <f>CM125</f>
        <v>251</v>
      </c>
      <c r="DC125" s="2">
        <v>1</v>
      </c>
      <c r="DD125" s="2" t="s">
        <v>294</v>
      </c>
      <c r="DE125" s="98" t="s">
        <v>481</v>
      </c>
      <c r="DH125" s="2">
        <v>1</v>
      </c>
      <c r="DI125" s="2">
        <f>CV125</f>
        <v>-722</v>
      </c>
      <c r="DJ125" s="2">
        <f>DI125</f>
        <v>-722</v>
      </c>
      <c r="DK125" s="2">
        <f>DI125</f>
        <v>-722</v>
      </c>
      <c r="EC125" s="3"/>
      <c r="ED125" s="3"/>
      <c r="EE125" s="1"/>
      <c r="EQ125" s="3"/>
      <c r="ER125" s="3"/>
      <c r="ES125" s="3"/>
      <c r="ET125" s="3"/>
      <c r="GN125" s="3">
        <v>13</v>
      </c>
      <c r="GO125" s="3" t="s">
        <v>346</v>
      </c>
      <c r="GR125" s="3">
        <f>GR123+112</f>
        <v>3094</v>
      </c>
      <c r="GS125" s="3">
        <v>1774</v>
      </c>
      <c r="GT125" s="3">
        <f>GT123</f>
        <v>240</v>
      </c>
      <c r="CGA125" s="7"/>
      <c r="CXF125" s="7"/>
      <c r="DFV125" s="7"/>
      <c r="EZG125" s="7"/>
      <c r="FDA125" s="7"/>
      <c r="FDB125" s="7"/>
    </row>
    <row r="126" spans="1:202 1672:2026 2091:2906 4063:4063 4161:4308" ht="5.0999999999999996" customHeight="1" x14ac:dyDescent="0.25">
      <c r="A126" s="3"/>
      <c r="B126" s="2"/>
      <c r="C126" s="2"/>
      <c r="D126" s="2"/>
      <c r="E126" s="2"/>
      <c r="F126" s="2"/>
      <c r="G126" s="2"/>
      <c r="H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1"/>
      <c r="AV126" s="1"/>
      <c r="AW126" s="1"/>
      <c r="AX126" s="1"/>
      <c r="AY126" s="1"/>
      <c r="AZ126" s="1"/>
      <c r="BA126" s="4"/>
      <c r="BB126" s="4"/>
      <c r="BC126" s="3"/>
      <c r="BM126" s="1"/>
      <c r="BN126" s="1"/>
      <c r="BO126" s="1"/>
      <c r="BP126" s="119"/>
      <c r="BQ126" s="119"/>
      <c r="BR126" s="72"/>
      <c r="EC126" s="3"/>
      <c r="ED126" s="3"/>
      <c r="EE126" s="1"/>
      <c r="EQ126" s="3"/>
      <c r="ER126" s="3"/>
      <c r="ES126" s="3"/>
      <c r="ET126" s="3"/>
      <c r="EZG126" s="7"/>
      <c r="FDA126" s="7"/>
      <c r="FDB126" s="7"/>
    </row>
    <row r="127" spans="1:202 1672:2026 2091:2906 4063:4063 4161:4308" ht="15" customHeight="1" x14ac:dyDescent="0.25">
      <c r="A127" s="2">
        <f>A125+2</f>
        <v>307</v>
      </c>
      <c r="B127" s="1">
        <v>1</v>
      </c>
      <c r="C127" s="1" t="s">
        <v>296</v>
      </c>
      <c r="D127" s="1" t="s">
        <v>310</v>
      </c>
      <c r="F127" s="89">
        <f>J127-I127</f>
        <v>40</v>
      </c>
      <c r="H127" s="75">
        <f>I127-7</f>
        <v>-887</v>
      </c>
      <c r="I127" s="81">
        <f>CV115</f>
        <v>-880</v>
      </c>
      <c r="J127" s="76">
        <v>-840</v>
      </c>
      <c r="K127" s="3">
        <v>8</v>
      </c>
      <c r="L127" s="3" t="s">
        <v>445</v>
      </c>
      <c r="M127" s="12">
        <f>M129+1</f>
        <v>41</v>
      </c>
      <c r="N127" s="3"/>
      <c r="O127" s="3"/>
      <c r="P127" s="2">
        <f>A127</f>
        <v>307</v>
      </c>
      <c r="Q127" s="2">
        <v>1</v>
      </c>
      <c r="R127" s="2" t="s">
        <v>294</v>
      </c>
      <c r="S127" s="98" t="s">
        <v>453</v>
      </c>
      <c r="V127" s="2">
        <f>V125</f>
        <v>1</v>
      </c>
      <c r="W127" s="2">
        <f>J127</f>
        <v>-840</v>
      </c>
      <c r="X127" s="2">
        <f>W127</f>
        <v>-840</v>
      </c>
      <c r="Y127" s="2">
        <f>W127</f>
        <v>-840</v>
      </c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S127" s="2">
        <f>AQ131</f>
        <v>0</v>
      </c>
      <c r="AT127" s="1">
        <v>271</v>
      </c>
      <c r="AU127" s="1">
        <v>1</v>
      </c>
      <c r="AV127" s="1" t="s">
        <v>296</v>
      </c>
      <c r="AW127" s="1" t="s">
        <v>181</v>
      </c>
      <c r="AX127" s="1"/>
      <c r="AY127" s="1"/>
      <c r="AZ127" s="1"/>
      <c r="BA127" s="92">
        <v>-620</v>
      </c>
      <c r="BB127" s="92">
        <v>-620</v>
      </c>
      <c r="BC127" s="93">
        <v>-606</v>
      </c>
      <c r="BI127" s="2">
        <f>BI125+2</f>
        <v>335</v>
      </c>
      <c r="BJ127" s="1">
        <v>1</v>
      </c>
      <c r="BK127" s="3" t="s">
        <v>296</v>
      </c>
      <c r="BL127" s="2" t="s">
        <v>235</v>
      </c>
      <c r="BM127" s="1">
        <f>BM129</f>
        <v>25.85</v>
      </c>
      <c r="BN127">
        <f>BO127-BM127</f>
        <v>54.15</v>
      </c>
      <c r="BO127" s="1">
        <f>BO129</f>
        <v>80</v>
      </c>
      <c r="BP127" s="118">
        <f>BQ129</f>
        <v>-875.05</v>
      </c>
      <c r="BQ127" s="118">
        <f>BP127+BM127</f>
        <v>-849.19999999999993</v>
      </c>
      <c r="BR127" s="118">
        <f>BP127+BO127</f>
        <v>-795.05</v>
      </c>
      <c r="BU127" s="3">
        <f>BU129+1</f>
        <v>43</v>
      </c>
      <c r="BX127" s="2">
        <f>BI127</f>
        <v>335</v>
      </c>
      <c r="BY127" s="2">
        <v>1</v>
      </c>
      <c r="BZ127" s="2" t="s">
        <v>294</v>
      </c>
      <c r="CA127" s="98" t="s">
        <v>619</v>
      </c>
      <c r="CD127" s="2">
        <f>CD125</f>
        <v>1</v>
      </c>
      <c r="CE127" s="2">
        <f>BR127</f>
        <v>-795.05</v>
      </c>
      <c r="CF127" s="2">
        <f>CE127</f>
        <v>-795.05</v>
      </c>
      <c r="CG127" s="2">
        <f>CE127</f>
        <v>-795.05</v>
      </c>
      <c r="CM127" s="2">
        <f>CM125+2</f>
        <v>253</v>
      </c>
      <c r="CN127" s="1">
        <v>1</v>
      </c>
      <c r="CO127" s="1" t="s">
        <v>296</v>
      </c>
      <c r="CP127" s="1" t="s">
        <v>211</v>
      </c>
      <c r="CQ127" s="1"/>
      <c r="CR127" s="89">
        <f>CV127-CU127+1</f>
        <v>20</v>
      </c>
      <c r="CS127" s="1"/>
      <c r="CT127" s="86">
        <f>CU127</f>
        <v>-759</v>
      </c>
      <c r="CU127" s="126">
        <v>-759</v>
      </c>
      <c r="CV127" s="87">
        <v>-740</v>
      </c>
      <c r="CW127" s="2">
        <v>18</v>
      </c>
      <c r="DB127" s="2">
        <f>CM127</f>
        <v>253</v>
      </c>
      <c r="DC127" s="2">
        <v>1</v>
      </c>
      <c r="DD127" s="2" t="s">
        <v>294</v>
      </c>
      <c r="DE127" s="98" t="s">
        <v>480</v>
      </c>
      <c r="DH127" s="2">
        <f>DH125</f>
        <v>1</v>
      </c>
      <c r="DI127" s="2">
        <f>CV127</f>
        <v>-740</v>
      </c>
      <c r="DJ127" s="2">
        <f>DI127</f>
        <v>-740</v>
      </c>
      <c r="DK127" s="2">
        <f>DI127</f>
        <v>-740</v>
      </c>
      <c r="EC127" s="3"/>
      <c r="ED127" s="3"/>
      <c r="EE127" s="1"/>
      <c r="EQ127" s="3"/>
      <c r="ER127" s="3"/>
      <c r="ES127" s="3"/>
      <c r="ET127" s="3"/>
      <c r="GN127" s="3">
        <v>14</v>
      </c>
      <c r="GO127" s="3" t="s">
        <v>347</v>
      </c>
      <c r="GR127" s="3">
        <f>GR125+112</f>
        <v>3206</v>
      </c>
      <c r="GS127" s="3">
        <v>1290</v>
      </c>
      <c r="GT127" s="3">
        <v>240</v>
      </c>
      <c r="CII127" s="7"/>
      <c r="CZD127" s="7"/>
      <c r="DGT127" s="7"/>
      <c r="EZG127" s="7"/>
      <c r="FDA127" s="7"/>
      <c r="FDB127" s="7"/>
    </row>
    <row r="128" spans="1:202 1672:2026 2091:2906 4063:4063 4161:4308" ht="5.0999999999999996" customHeight="1" x14ac:dyDescent="0.25">
      <c r="AO128" s="3"/>
      <c r="AP128" s="3"/>
      <c r="AQ128" s="3"/>
      <c r="AR128" s="3"/>
      <c r="AS128" s="3"/>
      <c r="AT128" s="3"/>
      <c r="BJ128" s="1"/>
      <c r="BK128" s="1"/>
      <c r="BM128" s="1"/>
      <c r="BN128" s="1"/>
      <c r="BO128" s="1"/>
      <c r="BP128" s="119"/>
      <c r="BQ128" s="119"/>
      <c r="BR128" s="72"/>
      <c r="CN128" s="1"/>
      <c r="CO128" s="1"/>
      <c r="CP128" s="1"/>
      <c r="CQ128" s="1"/>
      <c r="CR128" s="1"/>
      <c r="CS128" s="1"/>
      <c r="CT128" s="48"/>
      <c r="CU128" s="48"/>
      <c r="CV128" s="49"/>
      <c r="EC128" s="3"/>
      <c r="ED128" s="3"/>
      <c r="EE128" s="1"/>
      <c r="EQ128" s="3"/>
      <c r="ER128" s="3"/>
      <c r="ES128" s="3"/>
      <c r="ET128" s="3"/>
      <c r="EZG128" s="7"/>
      <c r="FDA128" s="7"/>
      <c r="FDB128" s="7"/>
    </row>
    <row r="129" spans="1:202 2331:3065 3105:4063 4161:4162" ht="15" customHeight="1" x14ac:dyDescent="0.25">
      <c r="A129" s="2">
        <f>A127+2</f>
        <v>309</v>
      </c>
      <c r="B129" s="1">
        <v>1</v>
      </c>
      <c r="C129" s="1" t="s">
        <v>296</v>
      </c>
      <c r="D129" s="1" t="s">
        <v>311</v>
      </c>
      <c r="F129" s="89">
        <f>J129-I129+1</f>
        <v>1</v>
      </c>
      <c r="H129" s="128">
        <f>I129-22</f>
        <v>-908</v>
      </c>
      <c r="I129" s="112">
        <f>J131</f>
        <v>-886</v>
      </c>
      <c r="J129" s="113">
        <v>-886</v>
      </c>
      <c r="K129" s="3">
        <v>6</v>
      </c>
      <c r="L129" s="3" t="s">
        <v>445</v>
      </c>
      <c r="M129" s="12">
        <f>M131+1</f>
        <v>40</v>
      </c>
      <c r="N129" s="3"/>
      <c r="O129" s="3"/>
      <c r="P129" s="2">
        <f>A129</f>
        <v>309</v>
      </c>
      <c r="Q129" s="2">
        <v>1</v>
      </c>
      <c r="R129" s="2" t="s">
        <v>294</v>
      </c>
      <c r="S129" s="98" t="s">
        <v>451</v>
      </c>
      <c r="V129" s="2">
        <f>V127</f>
        <v>1</v>
      </c>
      <c r="W129" s="2">
        <f>J129</f>
        <v>-886</v>
      </c>
      <c r="X129" s="2">
        <f>W129</f>
        <v>-886</v>
      </c>
      <c r="Y129" s="2">
        <f>W129</f>
        <v>-886</v>
      </c>
      <c r="AE129" s="2">
        <f>AE143</f>
        <v>323</v>
      </c>
      <c r="AF129" s="2">
        <v>1</v>
      </c>
      <c r="AG129" s="2" t="s">
        <v>294</v>
      </c>
      <c r="AH129" s="98" t="s">
        <v>497</v>
      </c>
      <c r="AK129" s="2">
        <v>3</v>
      </c>
      <c r="AL129" s="2">
        <f>AL143+50</f>
        <v>-926</v>
      </c>
      <c r="AM129" s="2">
        <f>AL129</f>
        <v>-926</v>
      </c>
      <c r="AN129" s="2">
        <f>AL129</f>
        <v>-926</v>
      </c>
      <c r="AO129" s="3"/>
      <c r="AP129" s="3"/>
      <c r="AQ129" s="3"/>
      <c r="AR129" s="3"/>
      <c r="AS129" s="3"/>
      <c r="AT129" s="2">
        <f>AT127+2</f>
        <v>273</v>
      </c>
      <c r="AU129" s="1">
        <v>1</v>
      </c>
      <c r="AV129" s="1" t="s">
        <v>296</v>
      </c>
      <c r="AW129" s="1" t="s">
        <v>192</v>
      </c>
      <c r="AX129" s="1"/>
      <c r="AY129" s="1"/>
      <c r="AZ129" s="1"/>
      <c r="BA129" s="62">
        <v>-663</v>
      </c>
      <c r="BB129" s="62">
        <v>-663</v>
      </c>
      <c r="BC129" s="91">
        <v>-612</v>
      </c>
      <c r="BD129" s="3"/>
      <c r="BE129" s="3"/>
      <c r="BF129" s="3"/>
      <c r="BG129" s="3"/>
      <c r="BH129" s="3"/>
      <c r="BI129" s="2">
        <f>BI127+2</f>
        <v>337</v>
      </c>
      <c r="BJ129" s="1">
        <v>1</v>
      </c>
      <c r="BK129" s="1" t="s">
        <v>296</v>
      </c>
      <c r="BL129" s="2" t="s">
        <v>105</v>
      </c>
      <c r="BM129" s="1">
        <f>BM133</f>
        <v>25.85</v>
      </c>
      <c r="BN129">
        <f>BO129-BM129</f>
        <v>54.15</v>
      </c>
      <c r="BO129" s="1">
        <f>BO133</f>
        <v>80</v>
      </c>
      <c r="BP129" s="118">
        <f>BQ131</f>
        <v>-900.9</v>
      </c>
      <c r="BQ129" s="118">
        <f>BP129+BM129</f>
        <v>-875.05</v>
      </c>
      <c r="BR129" s="118">
        <f>BP129+BO129</f>
        <v>-820.9</v>
      </c>
      <c r="BU129" s="3">
        <f>BU131+1</f>
        <v>42</v>
      </c>
      <c r="BV129" s="3"/>
      <c r="BW129" s="3"/>
      <c r="BX129" s="2">
        <f>BI129</f>
        <v>337</v>
      </c>
      <c r="BY129" s="2">
        <v>1</v>
      </c>
      <c r="BZ129" s="2" t="s">
        <v>294</v>
      </c>
      <c r="CA129" s="98" t="s">
        <v>619</v>
      </c>
      <c r="CD129" s="2">
        <f>CD127</f>
        <v>1</v>
      </c>
      <c r="CE129" s="2">
        <f>BR129</f>
        <v>-820.9</v>
      </c>
      <c r="CF129" s="2">
        <f>CE129</f>
        <v>-820.9</v>
      </c>
      <c r="CG129" s="2">
        <f>CE129</f>
        <v>-820.9</v>
      </c>
      <c r="CK129" s="3"/>
      <c r="CL129" s="3"/>
      <c r="CM129" s="2">
        <f>CM127+2</f>
        <v>255</v>
      </c>
      <c r="CN129" s="1">
        <v>1</v>
      </c>
      <c r="CO129" s="1" t="s">
        <v>296</v>
      </c>
      <c r="CP129" s="1" t="s">
        <v>214</v>
      </c>
      <c r="CQ129" s="1"/>
      <c r="CR129" s="89">
        <f>CV129-CU129+1</f>
        <v>2</v>
      </c>
      <c r="CS129" s="1"/>
      <c r="CT129" s="86">
        <f>CU129</f>
        <v>-761</v>
      </c>
      <c r="CU129" s="126">
        <v>-761</v>
      </c>
      <c r="CV129" s="87">
        <v>-760</v>
      </c>
      <c r="CW129" s="2">
        <v>17</v>
      </c>
      <c r="DB129" s="2">
        <f>CM129</f>
        <v>255</v>
      </c>
      <c r="DC129" s="2">
        <v>1</v>
      </c>
      <c r="DD129" s="2" t="s">
        <v>294</v>
      </c>
      <c r="DE129" s="98" t="s">
        <v>479</v>
      </c>
      <c r="DH129" s="2">
        <f>DH127</f>
        <v>1</v>
      </c>
      <c r="DI129" s="2">
        <f>CV129</f>
        <v>-760</v>
      </c>
      <c r="DJ129" s="2">
        <f>DI129</f>
        <v>-760</v>
      </c>
      <c r="DK129" s="2">
        <f>DI129</f>
        <v>-760</v>
      </c>
      <c r="EC129" s="3"/>
      <c r="ED129" s="3"/>
      <c r="EE129" s="1"/>
      <c r="EQ129" s="3"/>
      <c r="ER129" s="3"/>
      <c r="ES129" s="3"/>
      <c r="ET129" s="3"/>
      <c r="GN129" s="3">
        <v>15</v>
      </c>
      <c r="GO129" s="3" t="s">
        <v>348</v>
      </c>
      <c r="GR129" s="3">
        <f>GR127+112</f>
        <v>3318</v>
      </c>
      <c r="GS129" s="3">
        <v>1532</v>
      </c>
      <c r="GT129" s="3">
        <f>GT127</f>
        <v>240</v>
      </c>
      <c r="CKQ129" s="7"/>
      <c r="DBB129" s="7"/>
      <c r="DHA129" s="7"/>
      <c r="EZG129" s="7"/>
      <c r="FDA129" s="7"/>
      <c r="FDB129" s="7"/>
    </row>
    <row r="130" spans="1:202 2331:3065 3105:4063 4161:4162" ht="5.0999999999999996" customHeight="1" x14ac:dyDescent="0.25">
      <c r="A130" s="2"/>
      <c r="B130" s="2"/>
      <c r="C130" s="2"/>
      <c r="D130" s="2"/>
      <c r="E130" s="2"/>
      <c r="F130" s="2"/>
      <c r="G130" s="2"/>
      <c r="H130" s="2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U130" s="1"/>
      <c r="AV130" s="1"/>
      <c r="AW130" s="1"/>
      <c r="AX130" s="1"/>
      <c r="AY130" s="1"/>
      <c r="AZ130" s="1"/>
      <c r="BA130" s="4"/>
      <c r="BB130" s="4"/>
      <c r="BC130" s="3"/>
      <c r="BD130" s="3"/>
      <c r="BE130" s="3"/>
      <c r="BF130" s="3"/>
      <c r="BG130" s="3"/>
      <c r="BH130" s="3"/>
      <c r="BJ130" s="1"/>
      <c r="BK130" s="1"/>
      <c r="BM130" s="1"/>
      <c r="BN130" s="1"/>
      <c r="BO130" s="1"/>
      <c r="BP130" s="1"/>
      <c r="BV130" s="3"/>
      <c r="BW130" s="3"/>
      <c r="CK130" s="3"/>
      <c r="CL130" s="3"/>
      <c r="CN130" s="1"/>
      <c r="CO130" s="1"/>
      <c r="CP130" s="1"/>
      <c r="CQ130" s="1"/>
      <c r="CR130" s="1"/>
      <c r="CS130" s="1"/>
      <c r="CT130" s="48"/>
      <c r="CU130" s="48"/>
      <c r="CV130" s="49"/>
      <c r="EC130" s="3"/>
      <c r="ED130" s="3"/>
      <c r="EE130" s="3"/>
      <c r="EQ130" s="3"/>
      <c r="ER130" s="3"/>
      <c r="ES130" s="3"/>
      <c r="ET130" s="3"/>
      <c r="EZG130" s="7"/>
      <c r="FDA130" s="7"/>
      <c r="FDB130" s="7"/>
    </row>
    <row r="131" spans="1:202 2331:3065 3105:4063 4161:4162" ht="15" customHeight="1" x14ac:dyDescent="0.25">
      <c r="A131" s="2">
        <f>A129+2</f>
        <v>311</v>
      </c>
      <c r="B131" s="1">
        <v>1</v>
      </c>
      <c r="C131" s="1" t="s">
        <v>296</v>
      </c>
      <c r="D131" s="1" t="s">
        <v>198</v>
      </c>
      <c r="F131" s="89">
        <f>J131-I131</f>
        <v>8</v>
      </c>
      <c r="H131" s="128">
        <f>I131-32</f>
        <v>-926</v>
      </c>
      <c r="I131" s="127">
        <v>-894</v>
      </c>
      <c r="J131" s="113">
        <v>-886</v>
      </c>
      <c r="K131" s="2">
        <v>5</v>
      </c>
      <c r="L131" s="3"/>
      <c r="M131" s="12">
        <f>M133+1</f>
        <v>39</v>
      </c>
      <c r="N131" s="3"/>
      <c r="O131" s="3"/>
      <c r="P131" s="2">
        <f>A131</f>
        <v>311</v>
      </c>
      <c r="Q131" s="2">
        <v>1</v>
      </c>
      <c r="R131" s="2" t="s">
        <v>294</v>
      </c>
      <c r="S131" s="98" t="s">
        <v>450</v>
      </c>
      <c r="V131" s="2">
        <f>V129</f>
        <v>1</v>
      </c>
      <c r="W131" s="2">
        <f>J131</f>
        <v>-886</v>
      </c>
      <c r="X131" s="2">
        <f>W131</f>
        <v>-886</v>
      </c>
      <c r="Y131" s="2">
        <f>W131</f>
        <v>-886</v>
      </c>
      <c r="Z131" s="3"/>
      <c r="AA131" s="3"/>
      <c r="AB131" s="3"/>
      <c r="AC131" s="3"/>
      <c r="AD131" s="3"/>
      <c r="AE131" s="2">
        <f>P131</f>
        <v>311</v>
      </c>
      <c r="AF131" s="2">
        <v>1</v>
      </c>
      <c r="AG131" s="2" t="s">
        <v>294</v>
      </c>
      <c r="AH131" s="98" t="s">
        <v>499</v>
      </c>
      <c r="AK131" s="2">
        <v>2</v>
      </c>
      <c r="AL131" s="2">
        <f>W131+50</f>
        <v>-836</v>
      </c>
      <c r="AM131" s="2">
        <f>AL131</f>
        <v>-836</v>
      </c>
      <c r="AN131" s="2">
        <f>AL131</f>
        <v>-836</v>
      </c>
      <c r="AR131" s="3"/>
      <c r="AS131" s="3"/>
      <c r="AT131" s="2">
        <f>AT129+2</f>
        <v>275</v>
      </c>
      <c r="AU131" s="1">
        <v>1</v>
      </c>
      <c r="AV131" s="1" t="s">
        <v>296</v>
      </c>
      <c r="AW131" s="1" t="s">
        <v>188</v>
      </c>
      <c r="AX131" s="1"/>
      <c r="AY131" s="1"/>
      <c r="AZ131" s="1"/>
      <c r="BA131" s="62">
        <v>-640</v>
      </c>
      <c r="BB131" s="62">
        <v>-640</v>
      </c>
      <c r="BC131" s="91">
        <v>-635</v>
      </c>
      <c r="BD131" s="3"/>
      <c r="BE131" s="3"/>
      <c r="BF131" s="3"/>
      <c r="BG131" s="3"/>
      <c r="BH131" s="3"/>
      <c r="BI131" s="2">
        <f>BI129+2</f>
        <v>339</v>
      </c>
      <c r="BJ131" s="1">
        <v>1</v>
      </c>
      <c r="BK131" s="1" t="s">
        <v>296</v>
      </c>
      <c r="BL131" s="2" t="s">
        <v>597</v>
      </c>
      <c r="BM131" s="1">
        <f>BM135</f>
        <v>25.85</v>
      </c>
      <c r="BN131">
        <f>BO131-BM131</f>
        <v>54.15</v>
      </c>
      <c r="BO131" s="1">
        <f>BO135</f>
        <v>80</v>
      </c>
      <c r="BP131" s="118">
        <f>BQ133</f>
        <v>-926.75</v>
      </c>
      <c r="BQ131" s="118">
        <f>BP131+BM131</f>
        <v>-900.9</v>
      </c>
      <c r="BR131" s="118">
        <f>BP131+BO131</f>
        <v>-846.75</v>
      </c>
      <c r="BU131" s="3">
        <f>BU133+1</f>
        <v>41</v>
      </c>
      <c r="BV131" s="3"/>
      <c r="BW131" s="3"/>
      <c r="BX131" s="2">
        <f>BI131</f>
        <v>339</v>
      </c>
      <c r="BY131" s="2">
        <v>1</v>
      </c>
      <c r="BZ131" s="2" t="s">
        <v>294</v>
      </c>
      <c r="CA131" s="98" t="s">
        <v>619</v>
      </c>
      <c r="CD131" s="2">
        <f>CD129</f>
        <v>1</v>
      </c>
      <c r="CE131" s="2">
        <f>BR131</f>
        <v>-846.75</v>
      </c>
      <c r="CF131" s="2">
        <f>CE131</f>
        <v>-846.75</v>
      </c>
      <c r="CG131" s="2">
        <f>CE131</f>
        <v>-846.75</v>
      </c>
      <c r="CK131" s="3"/>
      <c r="CL131" s="3"/>
      <c r="CM131" s="2">
        <f>CM129+2</f>
        <v>257</v>
      </c>
      <c r="CN131" s="1">
        <v>1</v>
      </c>
      <c r="CO131" s="1" t="s">
        <v>296</v>
      </c>
      <c r="CP131" s="1" t="s">
        <v>217</v>
      </c>
      <c r="CQ131" s="1"/>
      <c r="CR131" s="89">
        <f>CV131-CU131</f>
        <v>10</v>
      </c>
      <c r="CS131" s="1"/>
      <c r="CT131" s="86">
        <f>CU131</f>
        <v>-772</v>
      </c>
      <c r="CU131" s="86">
        <f>CV133</f>
        <v>-772</v>
      </c>
      <c r="CV131" s="87">
        <v>-762</v>
      </c>
      <c r="CW131" s="2">
        <v>16</v>
      </c>
      <c r="DB131" s="2">
        <f>CM131</f>
        <v>257</v>
      </c>
      <c r="DC131" s="2">
        <v>1</v>
      </c>
      <c r="DD131" s="2" t="s">
        <v>294</v>
      </c>
      <c r="DE131" s="98" t="s">
        <v>478</v>
      </c>
      <c r="DH131" s="2">
        <f>DH129</f>
        <v>1</v>
      </c>
      <c r="DI131" s="2">
        <f>CV131</f>
        <v>-762</v>
      </c>
      <c r="DJ131" s="2">
        <f>DI131</f>
        <v>-762</v>
      </c>
      <c r="DK131" s="2">
        <f>DI131</f>
        <v>-762</v>
      </c>
      <c r="EC131" s="3"/>
      <c r="ED131" s="3"/>
      <c r="EE131" s="3"/>
      <c r="EQ131" s="3"/>
      <c r="ER131" s="3"/>
      <c r="ES131" s="3"/>
      <c r="ET131" s="3"/>
      <c r="GN131" s="3">
        <v>16</v>
      </c>
      <c r="GO131" s="3" t="s">
        <v>349</v>
      </c>
      <c r="GR131" s="3">
        <f>GR129+112</f>
        <v>3430</v>
      </c>
      <c r="GS131" s="3">
        <v>1774</v>
      </c>
      <c r="GT131" s="3">
        <f>GT129</f>
        <v>240</v>
      </c>
      <c r="CMY131" s="7"/>
      <c r="DCZ131" s="7"/>
      <c r="DHK131" s="7"/>
      <c r="EZG131" s="7"/>
      <c r="FDA131" s="7"/>
      <c r="FDB131" s="7"/>
    </row>
    <row r="132" spans="1:202 2331:3065 3105:4063 4161:4162" ht="5.0999999999999996" customHeight="1" x14ac:dyDescent="0.25">
      <c r="A132" s="2"/>
      <c r="H132" s="48"/>
      <c r="I132" s="48"/>
      <c r="J132" s="1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L132" s="3"/>
      <c r="AM132" s="3"/>
      <c r="AN132" s="3"/>
      <c r="AO132" s="3"/>
      <c r="AP132" s="3"/>
      <c r="AQ132" s="3"/>
      <c r="AR132" s="3"/>
      <c r="AS132" s="3"/>
      <c r="AT132" s="3"/>
      <c r="AU132" s="1"/>
      <c r="AV132" s="1"/>
      <c r="AW132" s="1"/>
      <c r="AX132" s="1"/>
      <c r="AY132" s="1"/>
      <c r="AZ132" s="1"/>
      <c r="BA132" s="4"/>
      <c r="BB132" s="4"/>
      <c r="BC132" s="3"/>
      <c r="BD132" s="3"/>
      <c r="BE132" s="3"/>
      <c r="BF132" s="3"/>
      <c r="BG132" s="3"/>
      <c r="BH132" s="3"/>
      <c r="BJ132" s="1"/>
      <c r="BK132" s="1"/>
      <c r="BM132" s="1"/>
      <c r="BN132" s="1"/>
      <c r="BO132" s="1"/>
      <c r="BP132" s="1"/>
      <c r="BV132" s="3"/>
      <c r="BW132" s="3"/>
      <c r="CK132" s="3"/>
      <c r="CL132" s="3"/>
      <c r="CN132" s="1"/>
      <c r="CO132" s="1"/>
      <c r="CP132" s="1"/>
      <c r="CQ132" s="1"/>
      <c r="CR132" s="1"/>
      <c r="CS132" s="1"/>
      <c r="CT132" s="111"/>
      <c r="CU132" s="48"/>
      <c r="CV132" s="49"/>
      <c r="EC132" s="3"/>
      <c r="ED132" s="3"/>
      <c r="EE132" s="3"/>
      <c r="EQ132" s="3"/>
      <c r="ER132" s="3"/>
      <c r="ES132" s="3"/>
      <c r="ET132" s="3"/>
      <c r="EZG132" s="7"/>
      <c r="FDA132" s="7"/>
      <c r="FDB132" s="7"/>
    </row>
    <row r="133" spans="1:202 2331:3065 3105:4063 4161:4162" ht="15" customHeight="1" x14ac:dyDescent="0.25">
      <c r="A133" s="2">
        <f>A131+2</f>
        <v>313</v>
      </c>
      <c r="B133" s="1">
        <v>1</v>
      </c>
      <c r="C133" s="1" t="s">
        <v>296</v>
      </c>
      <c r="D133" s="1" t="s">
        <v>201</v>
      </c>
      <c r="F133" s="89">
        <f>J133-I133</f>
        <v>25</v>
      </c>
      <c r="H133" s="75">
        <f>I133-35</f>
        <v>-950</v>
      </c>
      <c r="I133" s="81">
        <f>J135</f>
        <v>-915</v>
      </c>
      <c r="J133" s="76">
        <v>-890</v>
      </c>
      <c r="K133" s="3">
        <v>4</v>
      </c>
      <c r="L133" s="3" t="s">
        <v>445</v>
      </c>
      <c r="M133" s="12">
        <f>M135+1</f>
        <v>38</v>
      </c>
      <c r="N133" s="3"/>
      <c r="O133" s="3"/>
      <c r="P133" s="2">
        <f>A133</f>
        <v>313</v>
      </c>
      <c r="Q133" s="2">
        <v>1</v>
      </c>
      <c r="R133" s="2" t="s">
        <v>294</v>
      </c>
      <c r="S133" s="98" t="s">
        <v>449</v>
      </c>
      <c r="V133" s="2">
        <f>V131</f>
        <v>1</v>
      </c>
      <c r="W133" s="2">
        <f>J133</f>
        <v>-890</v>
      </c>
      <c r="X133" s="2">
        <f>W133</f>
        <v>-890</v>
      </c>
      <c r="Y133" s="2">
        <f>W133</f>
        <v>-890</v>
      </c>
      <c r="Z133" s="3"/>
      <c r="AA133" s="3"/>
      <c r="AB133" s="3"/>
      <c r="AC133" s="3"/>
      <c r="AD133" s="3"/>
      <c r="AE133" s="2">
        <f>P133</f>
        <v>313</v>
      </c>
      <c r="AF133" s="2">
        <v>1</v>
      </c>
      <c r="AG133" s="2" t="s">
        <v>294</v>
      </c>
      <c r="AH133" s="98" t="s">
        <v>499</v>
      </c>
      <c r="AK133" s="2">
        <f>AK131</f>
        <v>2</v>
      </c>
      <c r="AL133" s="2">
        <f>W133+55</f>
        <v>-835</v>
      </c>
      <c r="AM133" s="2">
        <f>AL133</f>
        <v>-835</v>
      </c>
      <c r="AN133" s="2">
        <f>AL133</f>
        <v>-835</v>
      </c>
      <c r="AO133" s="3"/>
      <c r="AP133" s="3"/>
      <c r="AQ133" s="3"/>
      <c r="AR133" s="3"/>
      <c r="AS133" s="3"/>
      <c r="AT133" s="1">
        <v>277</v>
      </c>
      <c r="AU133" s="1">
        <v>1</v>
      </c>
      <c r="AV133" s="1" t="s">
        <v>296</v>
      </c>
      <c r="AW133" s="1" t="s">
        <v>202</v>
      </c>
      <c r="AX133" s="1"/>
      <c r="AY133" s="1"/>
      <c r="AZ133" s="1"/>
      <c r="BA133" s="92">
        <v>-780</v>
      </c>
      <c r="BB133" s="92">
        <v>-780</v>
      </c>
      <c r="BC133" s="93">
        <v>-720</v>
      </c>
      <c r="BE133" s="3"/>
      <c r="BF133" s="3"/>
      <c r="BG133" s="3"/>
      <c r="BH133" s="3"/>
      <c r="BI133" s="2">
        <f>BI131+2</f>
        <v>341</v>
      </c>
      <c r="BJ133" s="1">
        <v>1</v>
      </c>
      <c r="BK133" s="1" t="s">
        <v>296</v>
      </c>
      <c r="BL133" s="2" t="s">
        <v>598</v>
      </c>
      <c r="BM133" s="1">
        <f>BM135</f>
        <v>25.85</v>
      </c>
      <c r="BN133">
        <f>BO133-BM133</f>
        <v>54.15</v>
      </c>
      <c r="BO133" s="1">
        <f>BO135</f>
        <v>80</v>
      </c>
      <c r="BP133" s="118">
        <f>BQ135</f>
        <v>-952.6</v>
      </c>
      <c r="BQ133" s="118">
        <f>BP133+BM133</f>
        <v>-926.75</v>
      </c>
      <c r="BR133" s="118">
        <f>BP133+BO133</f>
        <v>-872.6</v>
      </c>
      <c r="BU133" s="3">
        <f>BU135+1</f>
        <v>40</v>
      </c>
      <c r="BV133" s="3"/>
      <c r="BW133" s="3"/>
      <c r="BX133" s="2">
        <f>BI133</f>
        <v>341</v>
      </c>
      <c r="BY133" s="2">
        <v>1</v>
      </c>
      <c r="BZ133" s="2" t="s">
        <v>294</v>
      </c>
      <c r="CA133" s="98" t="s">
        <v>619</v>
      </c>
      <c r="CD133" s="2">
        <f>CD131</f>
        <v>1</v>
      </c>
      <c r="CE133" s="2">
        <f>BR133</f>
        <v>-872.6</v>
      </c>
      <c r="CF133" s="2">
        <f>CE133</f>
        <v>-872.6</v>
      </c>
      <c r="CG133" s="2">
        <f>CE133</f>
        <v>-872.6</v>
      </c>
      <c r="CK133" s="3"/>
      <c r="CL133" s="3"/>
      <c r="CM133" s="2">
        <f>CM131+2</f>
        <v>259</v>
      </c>
      <c r="CN133" s="1">
        <v>1</v>
      </c>
      <c r="CO133" s="1" t="s">
        <v>296</v>
      </c>
      <c r="CP133" s="1" t="s">
        <v>220</v>
      </c>
      <c r="CQ133" s="1"/>
      <c r="CR133" s="89">
        <f>CV133-CU133</f>
        <v>1</v>
      </c>
      <c r="CS133" s="1"/>
      <c r="CT133" s="86">
        <f>CU133</f>
        <v>-773</v>
      </c>
      <c r="CU133" s="86">
        <f>CV135</f>
        <v>-773</v>
      </c>
      <c r="CV133" s="87">
        <v>-772</v>
      </c>
      <c r="CW133" s="2">
        <v>15</v>
      </c>
      <c r="DB133" s="2">
        <f>CM133</f>
        <v>259</v>
      </c>
      <c r="DC133" s="2">
        <v>1</v>
      </c>
      <c r="DD133" s="2" t="s">
        <v>294</v>
      </c>
      <c r="DE133" s="98" t="s">
        <v>477</v>
      </c>
      <c r="DH133" s="2">
        <f>DH131</f>
        <v>1</v>
      </c>
      <c r="DI133" s="2">
        <f>CV133</f>
        <v>-772</v>
      </c>
      <c r="DJ133" s="2">
        <f>DI133</f>
        <v>-772</v>
      </c>
      <c r="DK133" s="2">
        <f>DI133</f>
        <v>-772</v>
      </c>
      <c r="EC133" s="3"/>
      <c r="ED133" s="3"/>
      <c r="EE133" s="3"/>
      <c r="EQ133" s="3"/>
      <c r="ER133" s="3"/>
      <c r="ES133" s="3"/>
      <c r="ET133" s="3"/>
      <c r="GN133" s="3">
        <v>17</v>
      </c>
      <c r="GO133" s="3" t="s">
        <v>350</v>
      </c>
      <c r="GR133" s="3">
        <f>GR131+112</f>
        <v>3542</v>
      </c>
      <c r="GS133" s="3">
        <v>1290</v>
      </c>
      <c r="GT133" s="3">
        <v>240</v>
      </c>
      <c r="CPG133" s="7"/>
      <c r="DEX133" s="7"/>
      <c r="DHS133" s="7"/>
      <c r="EZG133" s="7"/>
      <c r="FDA133" s="7"/>
      <c r="FDB133" s="7"/>
    </row>
    <row r="134" spans="1:202 2331:3065 3105:4063 4161:4162" ht="5.0999999999999996" customHeight="1" x14ac:dyDescent="0.25">
      <c r="A134" s="2"/>
      <c r="H134" s="48"/>
      <c r="I134" s="48"/>
      <c r="J134" s="1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L134" s="3"/>
      <c r="AM134" s="3"/>
      <c r="AN134" s="3"/>
      <c r="AO134" s="3"/>
      <c r="AP134" s="3"/>
      <c r="AQ134" s="3"/>
      <c r="AR134" s="3"/>
      <c r="AS134" s="3"/>
      <c r="BE134" s="3"/>
      <c r="BF134" s="3"/>
      <c r="BG134" s="3"/>
      <c r="BH134" s="3"/>
      <c r="BJ134" s="1"/>
      <c r="BK134" s="1"/>
      <c r="BM134" s="1"/>
      <c r="BN134" s="1"/>
      <c r="BO134" s="1"/>
      <c r="BP134" s="119"/>
      <c r="BQ134" s="119"/>
      <c r="BR134" s="72"/>
      <c r="BV134" s="3"/>
      <c r="BW134" s="3"/>
      <c r="CK134" s="3"/>
      <c r="CL134" s="3"/>
      <c r="CN134" s="1"/>
      <c r="CO134" s="1"/>
      <c r="CP134" s="1"/>
      <c r="CQ134" s="1"/>
      <c r="CR134" s="1"/>
      <c r="CS134" s="1"/>
      <c r="CT134" s="48"/>
      <c r="CU134" s="48"/>
      <c r="CV134" s="49"/>
      <c r="EC134" s="3"/>
      <c r="ED134" s="3"/>
      <c r="EE134" s="3"/>
      <c r="EQ134" s="3"/>
      <c r="ER134" s="3"/>
      <c r="ES134" s="3"/>
      <c r="ET134" s="3"/>
      <c r="EZG134" s="7"/>
      <c r="FDA134" s="7"/>
      <c r="FDB134" s="7"/>
    </row>
    <row r="135" spans="1:202 2331:3065 3105:4063 4161:4162" ht="15" customHeight="1" x14ac:dyDescent="0.25">
      <c r="A135" s="2">
        <f>A133+2</f>
        <v>315</v>
      </c>
      <c r="B135" s="1">
        <v>1</v>
      </c>
      <c r="C135" s="1" t="s">
        <v>296</v>
      </c>
      <c r="D135" s="2" t="s">
        <v>204</v>
      </c>
      <c r="E135" s="2"/>
      <c r="F135" s="89">
        <f>J135-I135</f>
        <v>41</v>
      </c>
      <c r="H135" s="81">
        <f>I135</f>
        <v>-956</v>
      </c>
      <c r="I135" s="81">
        <f>J137</f>
        <v>-956</v>
      </c>
      <c r="J135" s="76">
        <v>-915</v>
      </c>
      <c r="K135" s="3">
        <v>3</v>
      </c>
      <c r="L135" s="3" t="s">
        <v>445</v>
      </c>
      <c r="M135" s="12">
        <f>M137+1</f>
        <v>37</v>
      </c>
      <c r="N135" s="3"/>
      <c r="O135" s="3"/>
      <c r="P135" s="2">
        <f>A135</f>
        <v>315</v>
      </c>
      <c r="Q135" s="2">
        <v>1</v>
      </c>
      <c r="R135" s="2" t="s">
        <v>294</v>
      </c>
      <c r="S135" s="98" t="s">
        <v>448</v>
      </c>
      <c r="V135" s="2">
        <f>V133</f>
        <v>1</v>
      </c>
      <c r="W135" s="2">
        <f>J135</f>
        <v>-915</v>
      </c>
      <c r="X135" s="2">
        <f>W135</f>
        <v>-915</v>
      </c>
      <c r="Y135" s="2">
        <f>W135</f>
        <v>-915</v>
      </c>
      <c r="Z135" s="3"/>
      <c r="AA135" s="3"/>
      <c r="AB135" s="3"/>
      <c r="AC135" s="3"/>
      <c r="AD135" s="3"/>
      <c r="AE135" s="2">
        <f>P135</f>
        <v>315</v>
      </c>
      <c r="AF135" s="2">
        <v>1</v>
      </c>
      <c r="AG135" s="2" t="s">
        <v>294</v>
      </c>
      <c r="AH135" s="98" t="s">
        <v>498</v>
      </c>
      <c r="AK135" s="2">
        <f>AK133</f>
        <v>2</v>
      </c>
      <c r="AL135" s="2">
        <f>W135+50</f>
        <v>-865</v>
      </c>
      <c r="AM135" s="2">
        <f>AL135</f>
        <v>-865</v>
      </c>
      <c r="AN135" s="2">
        <f>AL135</f>
        <v>-865</v>
      </c>
      <c r="AO135" s="3"/>
      <c r="AP135" s="3"/>
      <c r="AQ135" s="3"/>
      <c r="AR135" s="3"/>
      <c r="AS135" s="3"/>
      <c r="AT135" s="2">
        <f>AT133+2</f>
        <v>279</v>
      </c>
      <c r="AU135" s="1">
        <v>1</v>
      </c>
      <c r="AV135" s="1" t="s">
        <v>296</v>
      </c>
      <c r="AW135" s="1" t="s">
        <v>205</v>
      </c>
      <c r="AX135" s="1"/>
      <c r="AY135" s="1"/>
      <c r="AZ135" s="1"/>
      <c r="BA135" s="92">
        <v>-825</v>
      </c>
      <c r="BB135" s="92">
        <v>-825</v>
      </c>
      <c r="BC135" s="93">
        <v>-759</v>
      </c>
      <c r="BE135" s="3"/>
      <c r="BF135" s="3"/>
      <c r="BG135" s="3"/>
      <c r="BH135" s="3"/>
      <c r="BI135" s="2">
        <f>BI133+2</f>
        <v>343</v>
      </c>
      <c r="BJ135" s="1">
        <v>1</v>
      </c>
      <c r="BK135" s="1" t="s">
        <v>296</v>
      </c>
      <c r="BL135" s="2" t="s">
        <v>605</v>
      </c>
      <c r="BM135" s="1">
        <f>BM137</f>
        <v>25.85</v>
      </c>
      <c r="BN135">
        <f>BO135-BM135</f>
        <v>54.15</v>
      </c>
      <c r="BO135" s="1">
        <f>BO137</f>
        <v>80</v>
      </c>
      <c r="BP135" s="118">
        <f>BQ137</f>
        <v>-978.45</v>
      </c>
      <c r="BQ135" s="118">
        <f>BP135+BM135</f>
        <v>-952.6</v>
      </c>
      <c r="BR135" s="118">
        <f>BP135+BO135</f>
        <v>-898.45</v>
      </c>
      <c r="BU135" s="3">
        <f>BU137+1</f>
        <v>39</v>
      </c>
      <c r="BV135" s="3"/>
      <c r="BW135" s="3"/>
      <c r="BX135" s="2">
        <f>BI135</f>
        <v>343</v>
      </c>
      <c r="BY135" s="2">
        <v>1</v>
      </c>
      <c r="BZ135" s="2" t="s">
        <v>294</v>
      </c>
      <c r="CA135" s="98" t="s">
        <v>620</v>
      </c>
      <c r="CD135" s="2">
        <f>CD133</f>
        <v>1</v>
      </c>
      <c r="CE135" s="2">
        <f>BR135</f>
        <v>-898.45</v>
      </c>
      <c r="CF135" s="2">
        <f>CE135</f>
        <v>-898.45</v>
      </c>
      <c r="CG135" s="2">
        <f>CE135</f>
        <v>-898.45</v>
      </c>
      <c r="CK135" s="3"/>
      <c r="CL135" s="3"/>
      <c r="CM135" s="2">
        <f>CM133+2</f>
        <v>261</v>
      </c>
      <c r="CN135" s="1">
        <v>1</v>
      </c>
      <c r="CO135" s="1" t="s">
        <v>296</v>
      </c>
      <c r="CP135" s="1" t="s">
        <v>164</v>
      </c>
      <c r="CQ135" s="1"/>
      <c r="CR135" s="89">
        <f>CV135-CU135+1</f>
        <v>1</v>
      </c>
      <c r="CS135" s="1"/>
      <c r="CT135" s="86">
        <f>CU135</f>
        <v>-773</v>
      </c>
      <c r="CU135" s="86">
        <v>-773</v>
      </c>
      <c r="CV135" s="87">
        <v>-773</v>
      </c>
      <c r="CW135" s="2">
        <v>14</v>
      </c>
      <c r="DB135" s="2">
        <f>CM135</f>
        <v>261</v>
      </c>
      <c r="DC135" s="2">
        <v>1</v>
      </c>
      <c r="DD135" s="2" t="s">
        <v>294</v>
      </c>
      <c r="DE135" s="98" t="s">
        <v>476</v>
      </c>
      <c r="DH135" s="2">
        <f>DH133</f>
        <v>1</v>
      </c>
      <c r="DI135" s="2">
        <f>CV135</f>
        <v>-773</v>
      </c>
      <c r="DJ135" s="2">
        <f>DI135</f>
        <v>-773</v>
      </c>
      <c r="DK135" s="2">
        <f>DI135</f>
        <v>-773</v>
      </c>
      <c r="EC135" s="3"/>
      <c r="ED135" s="3"/>
      <c r="EE135" s="3"/>
      <c r="EQ135" s="3"/>
      <c r="ER135" s="3"/>
      <c r="ES135" s="3"/>
      <c r="ET135" s="3"/>
      <c r="GN135" s="3">
        <v>18</v>
      </c>
      <c r="GO135" s="3" t="s">
        <v>351</v>
      </c>
      <c r="GR135" s="3">
        <f>GR133+112</f>
        <v>3654</v>
      </c>
      <c r="GS135" s="3">
        <v>1532</v>
      </c>
      <c r="GT135" s="3">
        <f>GT133</f>
        <v>240</v>
      </c>
      <c r="CRO135" s="7"/>
      <c r="DGV135" s="7"/>
      <c r="DJG135" s="7"/>
      <c r="DTW135" s="7"/>
      <c r="EZG135" s="7"/>
      <c r="FDA135" s="7"/>
      <c r="FDB135" s="7"/>
    </row>
    <row r="136" spans="1:202 2331:3065 3105:4063 4161:4162" ht="5.0999999999999996" customHeight="1" x14ac:dyDescent="0.25">
      <c r="A136" s="2"/>
      <c r="D136" s="2"/>
      <c r="E136" s="2"/>
      <c r="F136" s="2"/>
      <c r="G136" s="2"/>
      <c r="H136" s="49"/>
      <c r="I136" s="49"/>
      <c r="J136" s="4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L136" s="3"/>
      <c r="AM136" s="3"/>
      <c r="AN136" s="3"/>
      <c r="AO136" s="3"/>
      <c r="AP136" s="3"/>
      <c r="AQ136" s="3"/>
      <c r="AR136" s="3"/>
      <c r="AS136" s="3"/>
      <c r="AV136" s="1"/>
      <c r="AW136" s="1"/>
      <c r="AX136" s="1"/>
      <c r="AY136" s="1"/>
      <c r="AZ136" s="1"/>
      <c r="BA136" s="4"/>
      <c r="BB136" s="4"/>
      <c r="BC136" s="3"/>
      <c r="BE136" s="3"/>
      <c r="BF136" s="3"/>
      <c r="BG136" s="3"/>
      <c r="BH136" s="3"/>
      <c r="BJ136" s="1"/>
      <c r="BK136" s="1"/>
      <c r="BM136" s="1"/>
      <c r="BN136" s="1"/>
      <c r="BO136" s="1"/>
      <c r="BP136" s="119"/>
      <c r="BQ136" s="119"/>
      <c r="BR136" s="72"/>
      <c r="BV136" s="3"/>
      <c r="BW136" s="3"/>
      <c r="CK136" s="3"/>
      <c r="CL136" s="3"/>
      <c r="CN136" s="1"/>
      <c r="CO136" s="1"/>
      <c r="CP136" s="1"/>
      <c r="CQ136" s="1"/>
      <c r="CR136" s="1"/>
      <c r="CS136" s="1"/>
      <c r="CT136" s="48"/>
      <c r="CU136" s="48"/>
      <c r="CV136" s="49"/>
      <c r="EC136" s="3"/>
      <c r="ED136" s="3"/>
      <c r="EE136" s="3"/>
      <c r="EQ136" s="3"/>
      <c r="ER136" s="3"/>
      <c r="ES136" s="3"/>
      <c r="ET136" s="3"/>
      <c r="EZG136" s="7"/>
      <c r="FDA136" s="7"/>
      <c r="FDB136" s="7"/>
    </row>
    <row r="137" spans="1:202 2331:3065 3105:4063 4161:4162" ht="15" customHeight="1" x14ac:dyDescent="0.25">
      <c r="A137" s="2">
        <f>A135+2</f>
        <v>317</v>
      </c>
      <c r="B137" s="1">
        <v>1</v>
      </c>
      <c r="C137" s="1" t="s">
        <v>296</v>
      </c>
      <c r="D137" s="1" t="s">
        <v>312</v>
      </c>
      <c r="F137" s="89">
        <f>J137-I137</f>
        <v>3</v>
      </c>
      <c r="H137" s="112">
        <f>I137</f>
        <v>-959</v>
      </c>
      <c r="I137" s="112">
        <f>J139</f>
        <v>-959</v>
      </c>
      <c r="J137" s="113">
        <v>-956</v>
      </c>
      <c r="K137" s="3">
        <v>2</v>
      </c>
      <c r="L137" s="3" t="s">
        <v>445</v>
      </c>
      <c r="M137" s="12">
        <f>M139+1</f>
        <v>36</v>
      </c>
      <c r="N137" s="3"/>
      <c r="O137" s="3"/>
      <c r="P137" s="2">
        <f>A137</f>
        <v>317</v>
      </c>
      <c r="Q137" s="2">
        <v>1</v>
      </c>
      <c r="R137" s="2" t="s">
        <v>294</v>
      </c>
      <c r="S137" s="98" t="s">
        <v>444</v>
      </c>
      <c r="V137" s="2">
        <f>V135</f>
        <v>1</v>
      </c>
      <c r="W137" s="2">
        <f>J137</f>
        <v>-956</v>
      </c>
      <c r="X137" s="2">
        <f>W137</f>
        <v>-956</v>
      </c>
      <c r="Y137" s="2">
        <f>W137</f>
        <v>-956</v>
      </c>
      <c r="Z137" s="3"/>
      <c r="AA137" s="3"/>
      <c r="AB137" s="3"/>
      <c r="AC137" s="3"/>
      <c r="AD137" s="3"/>
      <c r="AE137" s="2">
        <f>P137</f>
        <v>317</v>
      </c>
      <c r="AF137" s="2">
        <v>1</v>
      </c>
      <c r="AG137" s="2" t="s">
        <v>294</v>
      </c>
      <c r="AH137" s="98" t="s">
        <v>498</v>
      </c>
      <c r="AK137" s="2">
        <f>AK135</f>
        <v>2</v>
      </c>
      <c r="AL137" s="2">
        <f>W137+45</f>
        <v>-911</v>
      </c>
      <c r="AM137" s="2">
        <f>AL137</f>
        <v>-911</v>
      </c>
      <c r="AN137" s="2">
        <f>AL137</f>
        <v>-911</v>
      </c>
      <c r="AO137" s="3"/>
      <c r="AP137" s="3"/>
      <c r="AQ137" s="3"/>
      <c r="AR137" s="3"/>
      <c r="AS137" s="3"/>
      <c r="AT137" s="2">
        <f>AT135+2</f>
        <v>281</v>
      </c>
      <c r="AU137" s="1">
        <v>1</v>
      </c>
      <c r="AV137" s="1" t="s">
        <v>296</v>
      </c>
      <c r="AW137" s="1" t="s">
        <v>208</v>
      </c>
      <c r="AX137" s="1"/>
      <c r="AY137" s="1"/>
      <c r="AZ137" s="1"/>
      <c r="BA137" s="92">
        <v>-825</v>
      </c>
      <c r="BB137" s="92">
        <v>-825</v>
      </c>
      <c r="BC137" s="93">
        <v>-785</v>
      </c>
      <c r="BD137" s="3"/>
      <c r="BE137" s="3"/>
      <c r="BF137" s="3"/>
      <c r="BG137" s="3"/>
      <c r="BH137" s="3"/>
      <c r="BI137" s="2">
        <f>BI135+2</f>
        <v>345</v>
      </c>
      <c r="BJ137" s="1">
        <v>1</v>
      </c>
      <c r="BK137" s="1" t="s">
        <v>296</v>
      </c>
      <c r="BL137" s="2" t="s">
        <v>606</v>
      </c>
      <c r="BM137" s="1">
        <f>BM139</f>
        <v>25.85</v>
      </c>
      <c r="BN137">
        <f>BO137-BM137</f>
        <v>54.15</v>
      </c>
      <c r="BO137" s="1">
        <f>BO139</f>
        <v>80</v>
      </c>
      <c r="BP137" s="118">
        <f>BQ139</f>
        <v>-1004.3000000000001</v>
      </c>
      <c r="BQ137" s="118">
        <f>BP137+BM137</f>
        <v>-978.45</v>
      </c>
      <c r="BR137" s="118">
        <f>BP137+BO137</f>
        <v>-924.30000000000007</v>
      </c>
      <c r="BU137" s="3">
        <f>BU139+1</f>
        <v>38</v>
      </c>
      <c r="BV137" s="3"/>
      <c r="BW137" s="3"/>
      <c r="BX137" s="2">
        <f>BI137</f>
        <v>345</v>
      </c>
      <c r="BY137" s="2">
        <v>1</v>
      </c>
      <c r="BZ137" s="2" t="s">
        <v>294</v>
      </c>
      <c r="CA137" s="98" t="s">
        <v>620</v>
      </c>
      <c r="CD137" s="2">
        <f>CD135</f>
        <v>1</v>
      </c>
      <c r="CE137" s="2">
        <f>BR137</f>
        <v>-924.30000000000007</v>
      </c>
      <c r="CF137" s="2">
        <f>CE137</f>
        <v>-924.30000000000007</v>
      </c>
      <c r="CG137" s="2">
        <f>CE137</f>
        <v>-924.30000000000007</v>
      </c>
      <c r="CK137" s="3"/>
      <c r="CL137" s="3"/>
      <c r="CM137" s="2">
        <f>CM135+2</f>
        <v>263</v>
      </c>
      <c r="CN137" s="1">
        <v>1</v>
      </c>
      <c r="CO137" s="1" t="s">
        <v>296</v>
      </c>
      <c r="CP137" s="1" t="s">
        <v>224</v>
      </c>
      <c r="CQ137" s="1"/>
      <c r="CR137" s="89">
        <f>CV137-CU137+1</f>
        <v>41</v>
      </c>
      <c r="CS137" s="1"/>
      <c r="CT137" s="86">
        <f>CU137</f>
        <v>-825</v>
      </c>
      <c r="CU137" s="86">
        <f>CV139</f>
        <v>-825</v>
      </c>
      <c r="CV137" s="87">
        <v>-785</v>
      </c>
      <c r="CW137" s="2">
        <v>13</v>
      </c>
      <c r="DB137" s="2">
        <f>CM137</f>
        <v>263</v>
      </c>
      <c r="DC137" s="2">
        <v>1</v>
      </c>
      <c r="DD137" s="2" t="s">
        <v>294</v>
      </c>
      <c r="DE137" s="98" t="s">
        <v>475</v>
      </c>
      <c r="DH137" s="2">
        <f>DH135</f>
        <v>1</v>
      </c>
      <c r="DI137" s="2">
        <f>CV137</f>
        <v>-785</v>
      </c>
      <c r="DJ137" s="2">
        <f>DI137</f>
        <v>-785</v>
      </c>
      <c r="DK137" s="2">
        <f>DI137</f>
        <v>-785</v>
      </c>
      <c r="EC137" s="3"/>
      <c r="ED137" s="3"/>
      <c r="EE137" s="3"/>
      <c r="EQ137" s="3"/>
      <c r="ER137" s="3"/>
      <c r="ES137" s="3"/>
      <c r="ET137" s="3"/>
      <c r="GN137" s="3">
        <v>19</v>
      </c>
      <c r="GO137" s="3" t="s">
        <v>352</v>
      </c>
      <c r="GR137" s="3">
        <f>GR135+112</f>
        <v>3766</v>
      </c>
      <c r="GS137" s="3">
        <v>1774</v>
      </c>
      <c r="GT137" s="3">
        <f>GT135</f>
        <v>240</v>
      </c>
      <c r="COW137" s="7"/>
      <c r="CTW137" s="7"/>
      <c r="DIT137" s="7"/>
      <c r="DTG137" s="7"/>
      <c r="DUK137" s="7"/>
      <c r="EZG137" s="7"/>
      <c r="FDA137" s="7"/>
      <c r="FDB137" s="7"/>
    </row>
    <row r="138" spans="1:202 2331:3065 3105:4063 4161:4162" ht="5.0999999999999996" customHeight="1" x14ac:dyDescent="0.25">
      <c r="A138" s="2"/>
      <c r="H138" s="48"/>
      <c r="I138" s="48"/>
      <c r="J138" s="1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L138" s="3"/>
      <c r="AM138" s="3"/>
      <c r="AN138" s="3"/>
      <c r="AO138" s="3"/>
      <c r="AP138" s="3"/>
      <c r="AQ138" s="3"/>
      <c r="AR138" s="3"/>
      <c r="AS138" s="3"/>
      <c r="BD138" s="3"/>
      <c r="BE138" s="3"/>
      <c r="BF138" s="3"/>
      <c r="BG138" s="3"/>
      <c r="BH138" s="3"/>
      <c r="BJ138" s="1"/>
      <c r="BK138" s="1"/>
      <c r="BM138" s="1"/>
      <c r="BN138" s="1"/>
      <c r="BO138" s="1"/>
      <c r="BP138" s="119"/>
      <c r="BQ138" s="119"/>
      <c r="BR138" s="72"/>
      <c r="BV138" s="3"/>
      <c r="BW138" s="3"/>
      <c r="CK138" s="3"/>
      <c r="CL138" s="3"/>
      <c r="CN138" s="1"/>
      <c r="CO138" s="1"/>
      <c r="CP138" s="1"/>
      <c r="CQ138" s="1"/>
      <c r="CR138" s="1"/>
      <c r="CS138" s="1"/>
      <c r="CT138" s="48"/>
      <c r="CU138" s="48"/>
      <c r="CV138" s="49"/>
      <c r="EC138" s="3"/>
      <c r="ED138" s="3"/>
      <c r="EE138" s="3"/>
      <c r="EQ138" s="3"/>
      <c r="ER138" s="3"/>
      <c r="ES138" s="3"/>
      <c r="ET138" s="3"/>
      <c r="EZG138" s="7"/>
      <c r="FDA138" s="7"/>
      <c r="FDB138" s="7"/>
    </row>
    <row r="139" spans="1:202 2331:3065 3105:4063 4161:4162" ht="15" customHeight="1" x14ac:dyDescent="0.25">
      <c r="A139" s="2">
        <f>A137+2</f>
        <v>319</v>
      </c>
      <c r="B139" s="1">
        <v>1</v>
      </c>
      <c r="C139" s="1" t="s">
        <v>296</v>
      </c>
      <c r="D139" s="1" t="s">
        <v>209</v>
      </c>
      <c r="E139">
        <f>I139-H139</f>
        <v>41</v>
      </c>
      <c r="F139" s="89">
        <f>J139-I139</f>
        <v>17</v>
      </c>
      <c r="G139" s="2">
        <f>J139-H139</f>
        <v>58</v>
      </c>
      <c r="H139" s="128">
        <f>I139-41</f>
        <v>-1017</v>
      </c>
      <c r="I139" s="112">
        <v>-976</v>
      </c>
      <c r="J139" s="113">
        <v>-959</v>
      </c>
      <c r="K139" s="3">
        <v>1</v>
      </c>
      <c r="L139" s="3"/>
      <c r="M139" s="12">
        <f>M141+1</f>
        <v>35</v>
      </c>
      <c r="N139" s="3"/>
      <c r="O139" s="3"/>
      <c r="P139" s="2">
        <f>A139</f>
        <v>319</v>
      </c>
      <c r="Q139" s="2">
        <v>1</v>
      </c>
      <c r="R139" s="2" t="s">
        <v>294</v>
      </c>
      <c r="S139" s="98" t="s">
        <v>442</v>
      </c>
      <c r="V139" s="2">
        <f>V137</f>
        <v>1</v>
      </c>
      <c r="W139" s="2">
        <f>J139</f>
        <v>-959</v>
      </c>
      <c r="X139" s="2">
        <f>W139</f>
        <v>-959</v>
      </c>
      <c r="Y139" s="2">
        <f>W139</f>
        <v>-959</v>
      </c>
      <c r="Z139" s="3"/>
      <c r="AA139" s="3"/>
      <c r="AB139" s="3"/>
      <c r="AC139" s="3"/>
      <c r="AD139" s="3"/>
      <c r="AE139" s="2">
        <f>P139</f>
        <v>319</v>
      </c>
      <c r="AF139" s="2">
        <v>1</v>
      </c>
      <c r="AG139" s="2" t="s">
        <v>294</v>
      </c>
      <c r="AH139" s="98" t="s">
        <v>498</v>
      </c>
      <c r="AK139" s="2">
        <f>AK137</f>
        <v>2</v>
      </c>
      <c r="AL139" s="2">
        <f>W139+45</f>
        <v>-914</v>
      </c>
      <c r="AM139" s="2">
        <f>AL139</f>
        <v>-914</v>
      </c>
      <c r="AN139" s="2">
        <f>AL139</f>
        <v>-914</v>
      </c>
      <c r="AO139" s="3"/>
      <c r="AP139" s="3"/>
      <c r="AQ139" s="3"/>
      <c r="AR139" s="3"/>
      <c r="AS139" s="3"/>
      <c r="AT139" s="2">
        <f>AT137+2</f>
        <v>283</v>
      </c>
      <c r="AU139" s="1">
        <v>1</v>
      </c>
      <c r="AV139" s="1" t="s">
        <v>296</v>
      </c>
      <c r="AW139" s="1" t="s">
        <v>210</v>
      </c>
      <c r="AX139" s="1"/>
      <c r="AY139" s="1"/>
      <c r="AZ139" s="1"/>
      <c r="BA139" s="92">
        <v>-840</v>
      </c>
      <c r="BB139" s="92">
        <v>-840</v>
      </c>
      <c r="BC139" s="93">
        <v>-810</v>
      </c>
      <c r="BD139" s="3"/>
      <c r="BI139" s="2">
        <f>BI137+2</f>
        <v>347</v>
      </c>
      <c r="BJ139" s="1">
        <v>1</v>
      </c>
      <c r="BK139" s="1" t="s">
        <v>296</v>
      </c>
      <c r="BL139" s="2" t="s">
        <v>599</v>
      </c>
      <c r="BM139" s="1">
        <f>BM141</f>
        <v>25.85</v>
      </c>
      <c r="BN139">
        <f>BO139-BM139</f>
        <v>54.15</v>
      </c>
      <c r="BO139" s="1">
        <v>80</v>
      </c>
      <c r="BP139" s="118">
        <f>BQ141</f>
        <v>-1030.1500000000001</v>
      </c>
      <c r="BQ139" s="118">
        <f>BP139+BM139</f>
        <v>-1004.3000000000001</v>
      </c>
      <c r="BR139" s="118">
        <f>BP139+BO139</f>
        <v>-950.15000000000009</v>
      </c>
      <c r="BU139" s="3">
        <f>BU141+1</f>
        <v>37</v>
      </c>
      <c r="BX139" s="2">
        <f>BI139</f>
        <v>347</v>
      </c>
      <c r="BY139" s="2">
        <v>1</v>
      </c>
      <c r="BZ139" s="2" t="s">
        <v>294</v>
      </c>
      <c r="CA139" s="98" t="s">
        <v>620</v>
      </c>
      <c r="CD139" s="2">
        <f>CD137</f>
        <v>1</v>
      </c>
      <c r="CE139" s="2">
        <f>BR139</f>
        <v>-950.15000000000009</v>
      </c>
      <c r="CF139" s="2">
        <f>CE139</f>
        <v>-950.15000000000009</v>
      </c>
      <c r="CG139" s="2">
        <f>CE139</f>
        <v>-950.15000000000009</v>
      </c>
      <c r="CM139" s="2">
        <f>CM137+2</f>
        <v>265</v>
      </c>
      <c r="CN139" s="1">
        <v>1</v>
      </c>
      <c r="CO139" s="1" t="s">
        <v>296</v>
      </c>
      <c r="CP139" s="1" t="s">
        <v>187</v>
      </c>
      <c r="CQ139" s="1"/>
      <c r="CR139" s="89">
        <f>CV139-CU139+1</f>
        <v>16</v>
      </c>
      <c r="CS139" s="1"/>
      <c r="CT139" s="86">
        <f>CU139</f>
        <v>-840</v>
      </c>
      <c r="CU139" s="126">
        <v>-840</v>
      </c>
      <c r="CV139" s="87">
        <v>-825</v>
      </c>
      <c r="CW139" s="2">
        <v>12</v>
      </c>
      <c r="DB139" s="2">
        <f>CM139</f>
        <v>265</v>
      </c>
      <c r="DC139" s="2">
        <v>1</v>
      </c>
      <c r="DD139" s="2" t="s">
        <v>294</v>
      </c>
      <c r="DE139" s="98" t="s">
        <v>474</v>
      </c>
      <c r="DH139" s="2">
        <f>DH137</f>
        <v>1</v>
      </c>
      <c r="DI139" s="2">
        <f>CV139</f>
        <v>-825</v>
      </c>
      <c r="DJ139" s="2">
        <f>DI139</f>
        <v>-825</v>
      </c>
      <c r="DK139" s="2">
        <f>DI139</f>
        <v>-825</v>
      </c>
      <c r="EC139" s="3"/>
      <c r="ED139" s="3"/>
      <c r="EE139" s="3"/>
      <c r="EQ139" s="3"/>
      <c r="ER139" s="3"/>
      <c r="ES139" s="3"/>
      <c r="ET139" s="3"/>
      <c r="GN139" s="3">
        <v>20</v>
      </c>
      <c r="GO139" s="3" t="s">
        <v>353</v>
      </c>
      <c r="GR139" s="3">
        <f>GR137+112</f>
        <v>3878</v>
      </c>
      <c r="GS139" s="3">
        <v>1290</v>
      </c>
      <c r="GT139" s="3">
        <v>240</v>
      </c>
      <c r="CWE139" s="7"/>
      <c r="DKR139" s="7"/>
      <c r="DUW139" s="7"/>
      <c r="EZG139" s="7"/>
      <c r="FDA139" s="7"/>
      <c r="FDB139" s="7"/>
    </row>
    <row r="140" spans="1:202 2331:3065 3105:4063 4161:4162" ht="5.0999999999999996" customHeight="1" x14ac:dyDescent="0.25">
      <c r="A140" s="2"/>
      <c r="I140" s="1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BD140" s="3"/>
      <c r="BJ140" s="1"/>
      <c r="BK140" s="1"/>
      <c r="BM140" s="1"/>
      <c r="BN140" s="1"/>
      <c r="BO140" s="1"/>
      <c r="BP140" s="119"/>
      <c r="BQ140" s="119"/>
      <c r="BR140" s="72"/>
      <c r="CN140" s="1"/>
      <c r="CO140" s="1"/>
      <c r="CP140" s="1"/>
      <c r="CQ140" s="1"/>
      <c r="CR140" s="1"/>
      <c r="CS140" s="1"/>
      <c r="CT140" s="48"/>
      <c r="CU140" s="48"/>
      <c r="CV140" s="49"/>
      <c r="EC140" s="3"/>
      <c r="ED140" s="3"/>
      <c r="EE140" s="3"/>
      <c r="EQ140" s="3"/>
      <c r="ER140" s="3"/>
      <c r="ES140" s="3"/>
      <c r="ET140" s="3"/>
      <c r="EZG140" s="7"/>
      <c r="FDA140" s="7"/>
      <c r="FDB140" s="7"/>
    </row>
    <row r="141" spans="1:202 2331:3065 3105:4063 4161:4162" ht="15" customHeight="1" x14ac:dyDescent="0.25">
      <c r="A141" s="2">
        <f>A139+2</f>
        <v>321</v>
      </c>
      <c r="B141" s="1">
        <v>1</v>
      </c>
      <c r="C141" s="1" t="s">
        <v>296</v>
      </c>
      <c r="D141" s="1" t="s">
        <v>212</v>
      </c>
      <c r="F141" s="1">
        <v>40</v>
      </c>
      <c r="G141" s="2"/>
      <c r="H141" s="81">
        <f>I141</f>
        <v>-1016</v>
      </c>
      <c r="I141" s="81">
        <f>J143</f>
        <v>-1016</v>
      </c>
      <c r="J141" s="76">
        <f>I141+F141</f>
        <v>-976</v>
      </c>
      <c r="K141" s="3"/>
      <c r="L141" s="3"/>
      <c r="M141" s="12">
        <f>M143+1</f>
        <v>34</v>
      </c>
      <c r="N141" s="3"/>
      <c r="O141" s="3"/>
      <c r="P141" s="2">
        <f>A141</f>
        <v>321</v>
      </c>
      <c r="Q141" s="2">
        <v>1</v>
      </c>
      <c r="R141" s="2" t="s">
        <v>294</v>
      </c>
      <c r="S141" s="98" t="s">
        <v>441</v>
      </c>
      <c r="V141" s="2">
        <f>V139</f>
        <v>1</v>
      </c>
      <c r="W141" s="2">
        <f>J141</f>
        <v>-976</v>
      </c>
      <c r="X141" s="2">
        <f>W141</f>
        <v>-976</v>
      </c>
      <c r="Y141" s="2">
        <f>W141</f>
        <v>-976</v>
      </c>
      <c r="Z141" s="3"/>
      <c r="AA141" s="3"/>
      <c r="AB141" s="3"/>
      <c r="AC141" s="3"/>
      <c r="AD141" s="3"/>
      <c r="AE141" s="2">
        <f>P141</f>
        <v>321</v>
      </c>
      <c r="AF141" s="2">
        <v>1</v>
      </c>
      <c r="AG141" s="2" t="s">
        <v>294</v>
      </c>
      <c r="AH141" s="98" t="s">
        <v>497</v>
      </c>
      <c r="AK141" s="2">
        <f>AK139</f>
        <v>2</v>
      </c>
      <c r="AL141" s="2">
        <f>W141+45</f>
        <v>-931</v>
      </c>
      <c r="AM141" s="2">
        <f>AL141</f>
        <v>-931</v>
      </c>
      <c r="AN141" s="2">
        <f>AL141</f>
        <v>-931</v>
      </c>
      <c r="AO141" s="3"/>
      <c r="AP141" s="3"/>
      <c r="AQ141" s="3"/>
      <c r="AR141" s="3"/>
      <c r="AS141" s="3"/>
      <c r="AT141" s="2">
        <v>285</v>
      </c>
      <c r="AU141" s="1">
        <v>1</v>
      </c>
      <c r="AV141" s="1" t="s">
        <v>296</v>
      </c>
      <c r="AW141" s="1" t="s">
        <v>199</v>
      </c>
      <c r="AX141" s="1"/>
      <c r="AY141" s="1"/>
      <c r="AZ141" s="1"/>
      <c r="BA141" s="62">
        <v>-758</v>
      </c>
      <c r="BB141" s="62">
        <v>-758</v>
      </c>
      <c r="BC141" s="91">
        <v>-698</v>
      </c>
      <c r="BD141" s="3"/>
      <c r="BI141" s="2">
        <f>BI139+2</f>
        <v>349</v>
      </c>
      <c r="BJ141" s="1">
        <v>1</v>
      </c>
      <c r="BK141" s="1" t="s">
        <v>296</v>
      </c>
      <c r="BL141" s="2" t="s">
        <v>607</v>
      </c>
      <c r="BM141" s="1">
        <v>25.85</v>
      </c>
      <c r="BN141">
        <v>34</v>
      </c>
      <c r="BO141" s="1">
        <v>91</v>
      </c>
      <c r="BP141" s="118">
        <f>BQ143</f>
        <v>-1056</v>
      </c>
      <c r="BQ141" s="118">
        <f>BP141+BM141</f>
        <v>-1030.1500000000001</v>
      </c>
      <c r="BR141" s="118">
        <f>BP141+BO141</f>
        <v>-965</v>
      </c>
      <c r="BU141" s="3">
        <f>BU143+1</f>
        <v>36</v>
      </c>
      <c r="BX141" s="2">
        <f>BI141</f>
        <v>349</v>
      </c>
      <c r="BY141" s="2">
        <v>1</v>
      </c>
      <c r="BZ141" s="2" t="s">
        <v>294</v>
      </c>
      <c r="CA141" s="98" t="s">
        <v>620</v>
      </c>
      <c r="CD141" s="2">
        <f>CD139</f>
        <v>1</v>
      </c>
      <c r="CE141" s="2">
        <f>BR141</f>
        <v>-965</v>
      </c>
      <c r="CF141" s="2">
        <f>CE141</f>
        <v>-965</v>
      </c>
      <c r="CG141" s="2">
        <f>CE141</f>
        <v>-965</v>
      </c>
      <c r="CM141" s="2">
        <f>CM139+2</f>
        <v>267</v>
      </c>
      <c r="CN141" s="1">
        <v>1</v>
      </c>
      <c r="CO141" s="1" t="s">
        <v>296</v>
      </c>
      <c r="CP141" s="1" t="s">
        <v>228</v>
      </c>
      <c r="CQ141" s="1"/>
      <c r="CR141" s="89">
        <f>CV141-CU141+1</f>
        <v>17</v>
      </c>
      <c r="CS141" s="1"/>
      <c r="CT141" s="86">
        <f>CU141</f>
        <v>-857</v>
      </c>
      <c r="CU141" s="126">
        <v>-857</v>
      </c>
      <c r="CV141" s="87">
        <v>-841</v>
      </c>
      <c r="CW141" s="2">
        <v>11</v>
      </c>
      <c r="DB141" s="2">
        <f>CM141</f>
        <v>267</v>
      </c>
      <c r="DC141" s="2">
        <v>1</v>
      </c>
      <c r="DD141" s="2" t="s">
        <v>294</v>
      </c>
      <c r="DE141" s="98" t="s">
        <v>473</v>
      </c>
      <c r="DH141" s="2">
        <f>DH139</f>
        <v>1</v>
      </c>
      <c r="DI141" s="2">
        <f>CV141</f>
        <v>-841</v>
      </c>
      <c r="DJ141" s="2">
        <f>DI141</f>
        <v>-841</v>
      </c>
      <c r="DK141" s="2">
        <f>DI141</f>
        <v>-841</v>
      </c>
      <c r="EC141" s="3"/>
      <c r="ED141" s="3"/>
      <c r="EE141" s="3"/>
      <c r="EF141" s="2">
        <v>159</v>
      </c>
      <c r="EG141" s="2">
        <v>1</v>
      </c>
      <c r="EH141" s="2" t="s">
        <v>296</v>
      </c>
      <c r="EI141" s="98" t="s">
        <v>572</v>
      </c>
      <c r="EM141" s="69">
        <f>EN141</f>
        <v>1096</v>
      </c>
      <c r="EN141" s="69">
        <v>1096</v>
      </c>
      <c r="EO141" s="70">
        <v>1272</v>
      </c>
      <c r="EQ141" s="3"/>
      <c r="ER141" s="3"/>
      <c r="ES141" s="3"/>
      <c r="ET141" s="3"/>
      <c r="GN141" s="3">
        <v>21</v>
      </c>
      <c r="GO141" s="3" t="s">
        <v>354</v>
      </c>
      <c r="GR141" s="3">
        <f>GR139+112</f>
        <v>3990</v>
      </c>
      <c r="GS141" s="3">
        <v>1532</v>
      </c>
      <c r="GT141" s="3">
        <f>GT139</f>
        <v>240</v>
      </c>
      <c r="DMP141" s="7"/>
      <c r="DMW141" s="7"/>
      <c r="DVE141" s="7"/>
      <c r="EZG141" s="7"/>
      <c r="FDA141" s="7"/>
      <c r="FDB141" s="7"/>
    </row>
    <row r="142" spans="1:202 2331:3065 3105:4063 4161:4162" ht="5.0999999999999996" customHeight="1" x14ac:dyDescent="0.25">
      <c r="A142" s="2"/>
      <c r="G142" s="2"/>
      <c r="I142" s="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BD142" s="3"/>
      <c r="BJ142" s="1"/>
      <c r="BK142" s="1"/>
      <c r="CN142" s="1"/>
      <c r="CO142" s="1"/>
      <c r="CP142" s="1"/>
      <c r="CQ142" s="1"/>
      <c r="CR142" s="1"/>
      <c r="CS142" s="1"/>
      <c r="CT142" s="48"/>
      <c r="CU142" s="48"/>
      <c r="CV142" s="49"/>
      <c r="EC142" s="3"/>
      <c r="ED142" s="3"/>
      <c r="EE142" s="3"/>
      <c r="EQ142" s="3"/>
      <c r="ER142" s="3"/>
      <c r="ES142" s="3"/>
      <c r="ET142" s="3"/>
      <c r="EZG142" s="7"/>
      <c r="FDA142" s="7"/>
      <c r="FDB142" s="7"/>
    </row>
    <row r="143" spans="1:202 2331:3065 3105:4063 4161:4162" ht="15" customHeight="1" x14ac:dyDescent="0.25">
      <c r="A143" s="2">
        <f>A141+2</f>
        <v>323</v>
      </c>
      <c r="B143" s="1">
        <v>1</v>
      </c>
      <c r="C143" s="1" t="s">
        <v>296</v>
      </c>
      <c r="D143" s="1" t="s">
        <v>215</v>
      </c>
      <c r="F143" s="1">
        <v>40</v>
      </c>
      <c r="G143" s="2">
        <f>J143-H143</f>
        <v>70</v>
      </c>
      <c r="H143" s="75">
        <v>-1086</v>
      </c>
      <c r="I143" s="81">
        <f>CV167</f>
        <v>-1056</v>
      </c>
      <c r="J143" s="76">
        <f>I143+F143</f>
        <v>-1016</v>
      </c>
      <c r="K143" s="3"/>
      <c r="L143" s="3">
        <v>35</v>
      </c>
      <c r="M143" s="12">
        <f>M145+1</f>
        <v>33</v>
      </c>
      <c r="N143" s="3"/>
      <c r="O143" s="3"/>
      <c r="P143" s="2">
        <f>A143</f>
        <v>323</v>
      </c>
      <c r="Q143" s="2">
        <v>1</v>
      </c>
      <c r="R143" s="2" t="s">
        <v>294</v>
      </c>
      <c r="S143" s="98" t="s">
        <v>489</v>
      </c>
      <c r="V143" s="2">
        <f>V141</f>
        <v>1</v>
      </c>
      <c r="W143" s="2">
        <f>J143</f>
        <v>-1016</v>
      </c>
      <c r="X143" s="2">
        <f>W143</f>
        <v>-1016</v>
      </c>
      <c r="Y143" s="2">
        <f>W143</f>
        <v>-1016</v>
      </c>
      <c r="Z143" s="3"/>
      <c r="AA143" s="3"/>
      <c r="AB143" s="3"/>
      <c r="AC143" s="3"/>
      <c r="AD143" s="3"/>
      <c r="AE143" s="2">
        <f>P143</f>
        <v>323</v>
      </c>
      <c r="AF143" s="2">
        <v>1</v>
      </c>
      <c r="AG143" s="2" t="s">
        <v>294</v>
      </c>
      <c r="AH143" s="98" t="s">
        <v>493</v>
      </c>
      <c r="AK143" s="2">
        <f>AK141</f>
        <v>2</v>
      </c>
      <c r="AL143" s="2">
        <f>W143+40</f>
        <v>-976</v>
      </c>
      <c r="AM143" s="2">
        <f>AL143</f>
        <v>-976</v>
      </c>
      <c r="AN143" s="2">
        <f>AL143</f>
        <v>-976</v>
      </c>
      <c r="AO143" s="3"/>
      <c r="AP143" s="3"/>
      <c r="AQ143" s="3"/>
      <c r="AR143" s="3"/>
      <c r="AS143" s="3"/>
      <c r="AT143" s="2">
        <f>AT141+2</f>
        <v>287</v>
      </c>
      <c r="AU143" s="1">
        <v>1</v>
      </c>
      <c r="AV143" s="1" t="s">
        <v>296</v>
      </c>
      <c r="AW143" s="1" t="s">
        <v>195</v>
      </c>
      <c r="AX143" s="1"/>
      <c r="AY143" s="1"/>
      <c r="AZ143" s="1"/>
      <c r="BA143" s="69">
        <v>-810</v>
      </c>
      <c r="BB143" s="69">
        <v>-810</v>
      </c>
      <c r="BC143" s="70">
        <v>-698</v>
      </c>
      <c r="BD143" s="3"/>
      <c r="BI143" s="2">
        <f>BI141+2</f>
        <v>351</v>
      </c>
      <c r="BJ143" s="1"/>
      <c r="BK143" s="1"/>
      <c r="BL143" s="2" t="str">
        <f t="shared" ref="BL143:BR143" si="0">D143</f>
        <v>David</v>
      </c>
      <c r="BM143" s="2">
        <f t="shared" si="0"/>
        <v>0</v>
      </c>
      <c r="BN143" s="2">
        <f t="shared" si="0"/>
        <v>40</v>
      </c>
      <c r="BO143" s="2">
        <f t="shared" si="0"/>
        <v>70</v>
      </c>
      <c r="BP143" s="2">
        <f t="shared" si="0"/>
        <v>-1086</v>
      </c>
      <c r="BQ143" s="2">
        <f t="shared" si="0"/>
        <v>-1056</v>
      </c>
      <c r="BR143" s="2">
        <f t="shared" si="0"/>
        <v>-1016</v>
      </c>
      <c r="BU143" s="3">
        <f>L143</f>
        <v>35</v>
      </c>
      <c r="CA143" s="98"/>
      <c r="CM143" s="2">
        <f>CM141+2</f>
        <v>269</v>
      </c>
      <c r="CN143" s="1">
        <v>1</v>
      </c>
      <c r="CO143" s="1" t="s">
        <v>296</v>
      </c>
      <c r="CP143" s="1" t="s">
        <v>230</v>
      </c>
      <c r="CQ143" s="1"/>
      <c r="CR143" s="89">
        <f>CV143-CU143+1</f>
        <v>28</v>
      </c>
      <c r="CS143" s="1"/>
      <c r="CT143" s="86">
        <f>CU143</f>
        <v>-885</v>
      </c>
      <c r="CU143" s="126">
        <v>-885</v>
      </c>
      <c r="CV143" s="87">
        <v>-858</v>
      </c>
      <c r="CW143" s="2">
        <v>10</v>
      </c>
      <c r="DB143" s="2">
        <f>CM143</f>
        <v>269</v>
      </c>
      <c r="DC143" s="2">
        <v>1</v>
      </c>
      <c r="DD143" s="2" t="s">
        <v>294</v>
      </c>
      <c r="DE143" s="98" t="s">
        <v>472</v>
      </c>
      <c r="DH143" s="2">
        <f>DH141</f>
        <v>1</v>
      </c>
      <c r="DI143" s="2">
        <f>CV143</f>
        <v>-858</v>
      </c>
      <c r="DJ143" s="2">
        <f>DI143</f>
        <v>-858</v>
      </c>
      <c r="DK143" s="2">
        <f>DI143</f>
        <v>-858</v>
      </c>
      <c r="EC143" s="3"/>
      <c r="ED143" s="3"/>
      <c r="EE143" s="3"/>
      <c r="EF143" s="2">
        <f>EF141+2</f>
        <v>161</v>
      </c>
      <c r="EG143" s="2">
        <v>1</v>
      </c>
      <c r="EH143" s="2" t="s">
        <v>296</v>
      </c>
      <c r="EI143" s="98" t="s">
        <v>571</v>
      </c>
      <c r="EM143" s="69">
        <f>EN143</f>
        <v>1054</v>
      </c>
      <c r="EN143" s="69">
        <v>1054</v>
      </c>
      <c r="EO143" s="70">
        <f>EN143</f>
        <v>1054</v>
      </c>
      <c r="EQ143" s="3"/>
      <c r="ER143" s="3"/>
      <c r="ES143" s="3"/>
      <c r="ET143" s="3"/>
      <c r="GN143" s="3">
        <v>22</v>
      </c>
      <c r="GO143" s="3" t="s">
        <v>355</v>
      </c>
      <c r="GR143" s="3">
        <f>GR141+112</f>
        <v>4102</v>
      </c>
      <c r="GS143" s="3">
        <v>1774</v>
      </c>
      <c r="GT143" s="3">
        <f>GT141</f>
        <v>240</v>
      </c>
      <c r="DOK143" s="7"/>
      <c r="DWZ143" s="7"/>
      <c r="EZG143" s="7"/>
      <c r="FDA143" s="7"/>
      <c r="FDB143" s="7"/>
    </row>
    <row r="144" spans="1:202 2331:3065 3105:4063 4161:4162" ht="5.0999999999999996" customHeight="1" x14ac:dyDescent="0.25">
      <c r="A144" s="2"/>
      <c r="I144" s="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BD144" s="3"/>
      <c r="CN144" s="1"/>
      <c r="CO144" s="1"/>
      <c r="CP144" s="1"/>
      <c r="CQ144" s="1"/>
      <c r="CR144" s="1"/>
      <c r="CS144" s="1"/>
      <c r="CT144" s="82"/>
      <c r="CU144" s="1"/>
      <c r="EC144" s="3"/>
      <c r="ED144" s="3"/>
      <c r="EE144" s="3"/>
      <c r="EQ144" s="3"/>
      <c r="ER144" s="3"/>
      <c r="ES144" s="3"/>
      <c r="ET144" s="3"/>
      <c r="FC144" s="2"/>
      <c r="FD144" s="2"/>
      <c r="EZG144" s="7"/>
      <c r="FDA144" s="7"/>
      <c r="FDB144" s="7"/>
    </row>
    <row r="145" spans="1:202 3195:4063 4161:4162" ht="15" customHeight="1" x14ac:dyDescent="0.25">
      <c r="A145" s="2">
        <f>A143+2</f>
        <v>325</v>
      </c>
      <c r="B145" s="1">
        <v>1</v>
      </c>
      <c r="C145" s="1" t="s">
        <v>296</v>
      </c>
      <c r="D145" s="1" t="s">
        <v>218</v>
      </c>
      <c r="E145">
        <f>E147</f>
        <v>81</v>
      </c>
      <c r="F145">
        <f>G145-E145</f>
        <v>29</v>
      </c>
      <c r="G145" s="1">
        <v>110</v>
      </c>
      <c r="H145" s="118">
        <f>I147</f>
        <v>-1134</v>
      </c>
      <c r="I145" s="118">
        <f>H145+E145</f>
        <v>-1053</v>
      </c>
      <c r="J145" s="118">
        <f>H145+G145</f>
        <v>-1024</v>
      </c>
      <c r="K145" s="3"/>
      <c r="L145" s="3">
        <v>34</v>
      </c>
      <c r="M145" s="12">
        <f>M147+1</f>
        <v>32</v>
      </c>
      <c r="N145" s="3"/>
      <c r="O145" s="3"/>
      <c r="P145" s="2">
        <f>A145</f>
        <v>325</v>
      </c>
      <c r="Q145" s="2">
        <v>1</v>
      </c>
      <c r="R145" s="2" t="s">
        <v>294</v>
      </c>
      <c r="S145" s="98" t="s">
        <v>489</v>
      </c>
      <c r="V145" s="2">
        <f>V143</f>
        <v>1</v>
      </c>
      <c r="W145" s="2">
        <f>J145</f>
        <v>-1024</v>
      </c>
      <c r="X145" s="2">
        <f>W145</f>
        <v>-1024</v>
      </c>
      <c r="Y145" s="2">
        <f>W145</f>
        <v>-1024</v>
      </c>
      <c r="Z145" s="3"/>
      <c r="AA145" s="3"/>
      <c r="AB145" s="3"/>
      <c r="AC145" s="3"/>
      <c r="AD145" s="3"/>
      <c r="AE145" s="2">
        <f>P145</f>
        <v>325</v>
      </c>
      <c r="AF145" s="2">
        <v>1</v>
      </c>
      <c r="AG145" s="2" t="s">
        <v>294</v>
      </c>
      <c r="AH145" s="98" t="s">
        <v>496</v>
      </c>
      <c r="AK145" s="2">
        <f>AK143</f>
        <v>2</v>
      </c>
      <c r="AL145" s="2">
        <f>W145+40</f>
        <v>-984</v>
      </c>
      <c r="AM145" s="2">
        <f>AL145</f>
        <v>-984</v>
      </c>
      <c r="AN145" s="2">
        <f>AL145</f>
        <v>-984</v>
      </c>
      <c r="AO145" s="3"/>
      <c r="AP145" s="3"/>
      <c r="AQ145" s="3"/>
      <c r="AR145" s="3"/>
      <c r="AS145" s="3"/>
      <c r="AT145" s="2">
        <f>AT143+2</f>
        <v>289</v>
      </c>
      <c r="AU145" s="1">
        <v>1</v>
      </c>
      <c r="AV145" s="1" t="s">
        <v>296</v>
      </c>
      <c r="AW145" s="1" t="s">
        <v>213</v>
      </c>
      <c r="AX145" s="1"/>
      <c r="AY145" s="1"/>
      <c r="AZ145" s="1"/>
      <c r="BA145" s="92">
        <v>-848</v>
      </c>
      <c r="BB145" s="92">
        <v>-848</v>
      </c>
      <c r="BC145" s="93">
        <v>-841</v>
      </c>
      <c r="BD145" s="3"/>
      <c r="CM145" s="2">
        <f>CM143+2</f>
        <v>271</v>
      </c>
      <c r="CN145" s="1">
        <v>1</v>
      </c>
      <c r="CO145" s="1" t="s">
        <v>296</v>
      </c>
      <c r="CP145" s="1" t="s">
        <v>198</v>
      </c>
      <c r="CQ145" s="1"/>
      <c r="CR145" s="89">
        <f>CV145-CU145+1</f>
        <v>12</v>
      </c>
      <c r="CS145" s="1"/>
      <c r="CT145" s="86">
        <f>CU145</f>
        <v>-897</v>
      </c>
      <c r="CU145" s="86">
        <f>CV147</f>
        <v>-897</v>
      </c>
      <c r="CV145" s="87">
        <v>-886</v>
      </c>
      <c r="CW145" s="2">
        <v>9</v>
      </c>
      <c r="DB145" s="2">
        <f>CM145</f>
        <v>271</v>
      </c>
      <c r="DC145" s="2">
        <v>1</v>
      </c>
      <c r="DD145" s="2" t="s">
        <v>294</v>
      </c>
      <c r="DE145" s="98" t="s">
        <v>471</v>
      </c>
      <c r="DH145" s="2">
        <f>DH143</f>
        <v>1</v>
      </c>
      <c r="DI145" s="2">
        <f>CV145</f>
        <v>-886</v>
      </c>
      <c r="DJ145" s="2">
        <f>DI145</f>
        <v>-886</v>
      </c>
      <c r="DK145" s="2">
        <f>DI145</f>
        <v>-886</v>
      </c>
      <c r="ED145" s="3"/>
      <c r="EE145" s="3"/>
      <c r="EF145" s="2">
        <v>201</v>
      </c>
      <c r="EG145" s="2">
        <v>1</v>
      </c>
      <c r="EH145" s="2" t="s">
        <v>296</v>
      </c>
      <c r="EI145" s="98" t="s">
        <v>577</v>
      </c>
      <c r="EM145" s="69">
        <f>EN145</f>
        <v>325</v>
      </c>
      <c r="EN145" s="69">
        <v>325</v>
      </c>
      <c r="EO145" s="70">
        <f>EN145</f>
        <v>325</v>
      </c>
      <c r="EQ145" s="3"/>
      <c r="ER145" s="3"/>
      <c r="ES145" s="3"/>
      <c r="ET145" s="3"/>
      <c r="GN145" s="3">
        <v>23</v>
      </c>
      <c r="GO145" s="3" t="s">
        <v>356</v>
      </c>
      <c r="GR145" s="3">
        <f>GR143+112</f>
        <v>4214</v>
      </c>
      <c r="GS145" s="3">
        <v>1290</v>
      </c>
      <c r="GT145" s="3">
        <v>240</v>
      </c>
      <c r="DRW145" s="7"/>
      <c r="DYG145" s="7"/>
      <c r="EZG145" s="7"/>
      <c r="FDA145" s="7"/>
      <c r="FDB145" s="7"/>
    </row>
    <row r="146" spans="1:202 3195:4063 4161:4162" ht="5.0999999999999996" customHeight="1" x14ac:dyDescent="0.25">
      <c r="A146" s="2"/>
      <c r="H146" s="119"/>
      <c r="I146" s="119"/>
      <c r="J146" s="7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L146" s="3"/>
      <c r="AM146" s="3"/>
      <c r="AN146" s="3"/>
      <c r="AO146" s="3"/>
      <c r="AP146" s="3"/>
      <c r="AQ146" s="3"/>
      <c r="AR146" s="3"/>
      <c r="AS146" s="3"/>
      <c r="BD146" s="3"/>
      <c r="CN146" s="1"/>
      <c r="CO146" s="1"/>
      <c r="CP146" s="1"/>
      <c r="CQ146" s="1"/>
      <c r="CR146" s="1"/>
      <c r="CS146" s="1"/>
      <c r="CT146" s="48"/>
      <c r="CU146" s="48"/>
      <c r="CV146" s="49"/>
      <c r="ED146" s="3"/>
      <c r="EE146" s="3"/>
      <c r="EQ146" s="3"/>
      <c r="ER146" s="3"/>
      <c r="ES146" s="3"/>
      <c r="ET146" s="3"/>
      <c r="EZG146" s="7"/>
      <c r="FDA146" s="7"/>
      <c r="FDB146" s="7"/>
    </row>
    <row r="147" spans="1:202 3195:4063 4161:4162" ht="15" customHeight="1" x14ac:dyDescent="0.25">
      <c r="A147" s="2">
        <f>A145+2</f>
        <v>327</v>
      </c>
      <c r="B147" s="1">
        <v>1</v>
      </c>
      <c r="C147" s="1" t="s">
        <v>296</v>
      </c>
      <c r="D147" s="1" t="s">
        <v>221</v>
      </c>
      <c r="E147">
        <f>E149</f>
        <v>81</v>
      </c>
      <c r="F147">
        <f>G147-E147</f>
        <v>29</v>
      </c>
      <c r="G147" s="1">
        <v>110</v>
      </c>
      <c r="H147" s="118">
        <f>I149</f>
        <v>-1215</v>
      </c>
      <c r="I147" s="118">
        <f>H147+E147</f>
        <v>-1134</v>
      </c>
      <c r="J147" s="118">
        <f>H147+G147</f>
        <v>-1105</v>
      </c>
      <c r="K147" s="3"/>
      <c r="L147" s="3">
        <v>33</v>
      </c>
      <c r="M147" s="12">
        <f>M149+1</f>
        <v>31</v>
      </c>
      <c r="N147" s="3"/>
      <c r="O147" s="3"/>
      <c r="P147" s="2">
        <f>A147</f>
        <v>327</v>
      </c>
      <c r="Q147" s="2">
        <v>1</v>
      </c>
      <c r="R147" s="2" t="s">
        <v>294</v>
      </c>
      <c r="S147" s="98" t="s">
        <v>490</v>
      </c>
      <c r="V147" s="2">
        <f>V145</f>
        <v>1</v>
      </c>
      <c r="W147" s="2">
        <f>J147</f>
        <v>-1105</v>
      </c>
      <c r="X147" s="2">
        <f>W147</f>
        <v>-1105</v>
      </c>
      <c r="Y147" s="2">
        <f>W147</f>
        <v>-1105</v>
      </c>
      <c r="Z147" s="3"/>
      <c r="AA147" s="3"/>
      <c r="AB147" s="3"/>
      <c r="AC147" s="3"/>
      <c r="AD147" s="3"/>
      <c r="AE147" s="2">
        <f>P147</f>
        <v>327</v>
      </c>
      <c r="AF147" s="2">
        <v>1</v>
      </c>
      <c r="AG147" s="2" t="s">
        <v>294</v>
      </c>
      <c r="AH147" s="98" t="s">
        <v>496</v>
      </c>
      <c r="AK147" s="2">
        <f>AK145</f>
        <v>2</v>
      </c>
      <c r="AL147" s="2">
        <f>W147+40</f>
        <v>-1065</v>
      </c>
      <c r="AM147" s="2">
        <f>AL147</f>
        <v>-1065</v>
      </c>
      <c r="AN147" s="2">
        <f>AL147</f>
        <v>-1065</v>
      </c>
      <c r="AO147" s="3"/>
      <c r="AP147" s="3"/>
      <c r="AQ147" s="3"/>
      <c r="AR147" s="3"/>
      <c r="AS147" s="3"/>
      <c r="AT147" s="2">
        <f>AT145+2</f>
        <v>291</v>
      </c>
      <c r="AU147" s="1">
        <v>1</v>
      </c>
      <c r="AV147" s="1" t="s">
        <v>296</v>
      </c>
      <c r="AW147" s="1" t="s">
        <v>216</v>
      </c>
      <c r="AX147" s="1"/>
      <c r="AY147" s="1"/>
      <c r="AZ147" s="1"/>
      <c r="BA147" s="92">
        <v>-897</v>
      </c>
      <c r="BB147" s="92">
        <v>-897</v>
      </c>
      <c r="BC147" s="93">
        <v>-840</v>
      </c>
      <c r="BD147" s="3"/>
      <c r="BI147" s="2">
        <v>343</v>
      </c>
      <c r="BJ147" s="1">
        <v>1</v>
      </c>
      <c r="BK147" s="1" t="s">
        <v>296</v>
      </c>
      <c r="BL147" s="3" t="s">
        <v>600</v>
      </c>
      <c r="BM147" s="1">
        <f>BM149</f>
        <v>50</v>
      </c>
      <c r="BN147">
        <f>BO147-BM147</f>
        <v>40</v>
      </c>
      <c r="BO147" s="1">
        <f>BO149</f>
        <v>90</v>
      </c>
      <c r="BP147" s="118">
        <f>BQ149</f>
        <v>-1591</v>
      </c>
      <c r="BQ147" s="118">
        <f>BP147+BM147</f>
        <v>-1541</v>
      </c>
      <c r="BR147" s="118">
        <f>BP147+BO147</f>
        <v>-1501</v>
      </c>
      <c r="BU147" s="2">
        <v>28</v>
      </c>
      <c r="BX147" s="2">
        <f>BI147</f>
        <v>343</v>
      </c>
      <c r="BY147" s="2">
        <v>1</v>
      </c>
      <c r="BZ147" s="2" t="s">
        <v>294</v>
      </c>
      <c r="CA147" s="98" t="s">
        <v>621</v>
      </c>
      <c r="CD147" s="2">
        <v>1</v>
      </c>
      <c r="CE147" s="2">
        <f>BR147</f>
        <v>-1501</v>
      </c>
      <c r="CF147" s="2">
        <f>CE147</f>
        <v>-1501</v>
      </c>
      <c r="CG147" s="2">
        <f>CE147</f>
        <v>-1501</v>
      </c>
      <c r="CM147" s="2">
        <f>CM145+2</f>
        <v>273</v>
      </c>
      <c r="CN147" s="1">
        <v>1</v>
      </c>
      <c r="CO147" s="1" t="s">
        <v>296</v>
      </c>
      <c r="CP147" s="1" t="s">
        <v>173</v>
      </c>
      <c r="CQ147" s="1"/>
      <c r="CR147" s="89">
        <f>CV147-CU147+1</f>
        <v>2</v>
      </c>
      <c r="CS147" s="1"/>
      <c r="CT147" s="86">
        <f>CU147</f>
        <v>-898</v>
      </c>
      <c r="CU147" s="86">
        <f>CV149</f>
        <v>-898</v>
      </c>
      <c r="CV147" s="87">
        <v>-897</v>
      </c>
      <c r="CW147" s="2">
        <v>8</v>
      </c>
      <c r="DB147" s="2">
        <f>CM147</f>
        <v>273</v>
      </c>
      <c r="DC147" s="2">
        <v>1</v>
      </c>
      <c r="DD147" s="2" t="s">
        <v>294</v>
      </c>
      <c r="DE147" s="98" t="s">
        <v>470</v>
      </c>
      <c r="DH147" s="2">
        <f>DH145</f>
        <v>1</v>
      </c>
      <c r="DI147" s="2">
        <f>CV147</f>
        <v>-897</v>
      </c>
      <c r="DJ147" s="2">
        <f>DI147</f>
        <v>-897</v>
      </c>
      <c r="DK147" s="2">
        <f>DI147</f>
        <v>-897</v>
      </c>
      <c r="ED147" s="3"/>
      <c r="EE147" s="3"/>
      <c r="EF147" s="2">
        <f>EF145+2</f>
        <v>203</v>
      </c>
      <c r="EG147" s="2">
        <v>1</v>
      </c>
      <c r="EH147" s="2" t="s">
        <v>296</v>
      </c>
      <c r="EI147" s="98" t="s">
        <v>576</v>
      </c>
      <c r="EM147" s="69">
        <f>EN147</f>
        <v>381</v>
      </c>
      <c r="EN147" s="69">
        <v>381</v>
      </c>
      <c r="EO147" s="70">
        <f>EN147</f>
        <v>381</v>
      </c>
      <c r="EQ147" s="3"/>
      <c r="ER147" s="3"/>
      <c r="ES147" s="3"/>
      <c r="ET147" s="3"/>
      <c r="GN147" s="3">
        <v>24</v>
      </c>
      <c r="GO147" s="3" t="s">
        <v>357</v>
      </c>
      <c r="GR147" s="3">
        <f>GR145+112</f>
        <v>4326</v>
      </c>
      <c r="GS147" s="3">
        <v>1532</v>
      </c>
      <c r="GT147" s="3">
        <f>GT145</f>
        <v>240</v>
      </c>
      <c r="DSN147" s="7"/>
      <c r="DYL147" s="7"/>
      <c r="EZG147" s="7"/>
      <c r="FDA147" s="7"/>
      <c r="FDB147" s="7"/>
    </row>
    <row r="148" spans="1:202 3195:4063 4161:4162" ht="5.0999999999999996" customHeight="1" x14ac:dyDescent="0.25">
      <c r="A148" s="2"/>
      <c r="F148"/>
      <c r="G148" s="3"/>
      <c r="H148" s="119"/>
      <c r="I148" s="119"/>
      <c r="J148" s="7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L148" s="3"/>
      <c r="AM148" s="3"/>
      <c r="AN148" s="3"/>
      <c r="AO148" s="3"/>
      <c r="AP148" s="3"/>
      <c r="AQ148" s="3"/>
      <c r="AR148" s="3"/>
      <c r="AS148" s="3"/>
      <c r="AV148" s="1"/>
      <c r="AW148" s="1"/>
      <c r="AX148" s="1"/>
      <c r="AY148" s="1"/>
      <c r="AZ148" s="1"/>
      <c r="BA148" s="4"/>
      <c r="BB148" s="4"/>
      <c r="BC148" s="3"/>
      <c r="BD148" s="3"/>
      <c r="BJ148" s="1"/>
      <c r="BK148" s="1"/>
      <c r="BL148" s="3"/>
      <c r="BM148" s="1"/>
      <c r="BN148" s="1"/>
      <c r="BO148" s="1"/>
      <c r="BP148" s="119"/>
      <c r="BQ148" s="119"/>
      <c r="BR148" s="72"/>
      <c r="CN148" s="1"/>
      <c r="CO148" s="1"/>
      <c r="CP148" s="1"/>
      <c r="CQ148" s="1"/>
      <c r="CR148" s="1"/>
      <c r="CS148" s="1"/>
      <c r="CT148" s="48"/>
      <c r="CU148" s="48"/>
      <c r="CV148" s="49"/>
      <c r="ED148" s="3"/>
      <c r="EE148" s="3"/>
      <c r="EQ148" s="3"/>
      <c r="ER148" s="3"/>
      <c r="ES148" s="3"/>
      <c r="ET148" s="3"/>
      <c r="EZG148" s="7"/>
      <c r="FDA148" s="7"/>
      <c r="FDB148" s="7"/>
    </row>
    <row r="149" spans="1:202 3195:4063 4161:4162" ht="15" customHeight="1" x14ac:dyDescent="0.25">
      <c r="A149" s="2">
        <f>A147+2</f>
        <v>329</v>
      </c>
      <c r="B149" s="1">
        <v>1</v>
      </c>
      <c r="C149" s="1" t="s">
        <v>296</v>
      </c>
      <c r="D149" s="1" t="s">
        <v>222</v>
      </c>
      <c r="E149">
        <f>E151</f>
        <v>81</v>
      </c>
      <c r="F149">
        <f>G149-E149</f>
        <v>29</v>
      </c>
      <c r="G149" s="1">
        <v>110</v>
      </c>
      <c r="H149" s="118">
        <f>I151</f>
        <v>-1296</v>
      </c>
      <c r="I149" s="118">
        <f>H149+E149</f>
        <v>-1215</v>
      </c>
      <c r="J149" s="118">
        <f>H149+G149</f>
        <v>-1186</v>
      </c>
      <c r="K149" s="3"/>
      <c r="L149" s="3">
        <v>32</v>
      </c>
      <c r="M149" s="12">
        <f>M151+1</f>
        <v>30</v>
      </c>
      <c r="N149" s="3"/>
      <c r="O149" s="3"/>
      <c r="P149" s="2">
        <f>A149</f>
        <v>329</v>
      </c>
      <c r="Q149" s="2">
        <v>1</v>
      </c>
      <c r="R149" s="2" t="s">
        <v>294</v>
      </c>
      <c r="S149" s="98" t="s">
        <v>490</v>
      </c>
      <c r="V149" s="2">
        <f>V147</f>
        <v>1</v>
      </c>
      <c r="W149" s="2">
        <f>J149</f>
        <v>-1186</v>
      </c>
      <c r="X149" s="2">
        <f>W149</f>
        <v>-1186</v>
      </c>
      <c r="Y149" s="2">
        <f>W149</f>
        <v>-1186</v>
      </c>
      <c r="Z149" s="3"/>
      <c r="AA149" s="3"/>
      <c r="AB149" s="3"/>
      <c r="AC149" s="3"/>
      <c r="AD149" s="3"/>
      <c r="AE149" s="2">
        <f>P149</f>
        <v>329</v>
      </c>
      <c r="AF149" s="2">
        <v>1</v>
      </c>
      <c r="AG149" s="2" t="s">
        <v>294</v>
      </c>
      <c r="AH149" s="98" t="s">
        <v>496</v>
      </c>
      <c r="AK149" s="2">
        <f>AK147</f>
        <v>2</v>
      </c>
      <c r="AL149" s="2">
        <f>W149+40</f>
        <v>-1146</v>
      </c>
      <c r="AM149" s="2">
        <f>AL149</f>
        <v>-1146</v>
      </c>
      <c r="AN149" s="2">
        <f>AL149</f>
        <v>-1146</v>
      </c>
      <c r="AO149" s="3"/>
      <c r="AP149" s="3"/>
      <c r="AQ149" s="3"/>
      <c r="AR149" s="3"/>
      <c r="AS149" s="3"/>
      <c r="AT149" s="2">
        <f>AT147+2</f>
        <v>293</v>
      </c>
      <c r="AU149" s="1">
        <v>1</v>
      </c>
      <c r="AV149" s="1" t="s">
        <v>296</v>
      </c>
      <c r="AW149" s="1" t="s">
        <v>219</v>
      </c>
      <c r="AX149" s="1"/>
      <c r="AY149" s="1"/>
      <c r="AZ149" s="1"/>
      <c r="BA149" s="92">
        <v>-918</v>
      </c>
      <c r="BB149" s="92">
        <v>-918</v>
      </c>
      <c r="BC149" s="93">
        <v>-897</v>
      </c>
      <c r="BD149" s="3"/>
      <c r="BI149" s="2">
        <f>BI147+2</f>
        <v>345</v>
      </c>
      <c r="BJ149" s="1">
        <v>1</v>
      </c>
      <c r="BK149" s="1" t="s">
        <v>296</v>
      </c>
      <c r="BL149" s="3" t="s">
        <v>608</v>
      </c>
      <c r="BM149" s="1">
        <v>50</v>
      </c>
      <c r="BN149">
        <f>BO149-BM149</f>
        <v>40</v>
      </c>
      <c r="BO149" s="1">
        <v>90</v>
      </c>
      <c r="BP149" s="118">
        <f>H159+60</f>
        <v>-1641</v>
      </c>
      <c r="BQ149" s="118">
        <f>BP149+BM149</f>
        <v>-1591</v>
      </c>
      <c r="BR149" s="118">
        <f>BP149+BO149</f>
        <v>-1551</v>
      </c>
      <c r="BU149" s="2">
        <v>27</v>
      </c>
      <c r="BX149" s="2">
        <f>BI149</f>
        <v>345</v>
      </c>
      <c r="BY149" s="2">
        <v>1</v>
      </c>
      <c r="BZ149" s="2" t="s">
        <v>294</v>
      </c>
      <c r="CA149" s="98" t="s">
        <v>621</v>
      </c>
      <c r="CD149" s="2">
        <f>CD147</f>
        <v>1</v>
      </c>
      <c r="CE149" s="2">
        <f>BR149</f>
        <v>-1551</v>
      </c>
      <c r="CF149" s="2">
        <f>CE149</f>
        <v>-1551</v>
      </c>
      <c r="CG149" s="2">
        <f>CE149</f>
        <v>-1551</v>
      </c>
      <c r="CM149" s="2">
        <f>CM147+2</f>
        <v>275</v>
      </c>
      <c r="CN149" s="1">
        <v>1</v>
      </c>
      <c r="CO149" s="1" t="s">
        <v>296</v>
      </c>
      <c r="CP149" s="1" t="s">
        <v>234</v>
      </c>
      <c r="CQ149" s="1"/>
      <c r="CR149" s="89">
        <f>CV149-CU149+1</f>
        <v>21</v>
      </c>
      <c r="CS149" s="1"/>
      <c r="CT149" s="86">
        <f>CU149</f>
        <v>-918</v>
      </c>
      <c r="CU149" s="86">
        <f>CV151</f>
        <v>-918</v>
      </c>
      <c r="CV149" s="87">
        <v>-898</v>
      </c>
      <c r="CW149" s="2">
        <v>7</v>
      </c>
      <c r="DB149" s="2">
        <f>CM149</f>
        <v>275</v>
      </c>
      <c r="DC149" s="2">
        <v>1</v>
      </c>
      <c r="DD149" s="2" t="s">
        <v>294</v>
      </c>
      <c r="DE149" s="98" t="s">
        <v>469</v>
      </c>
      <c r="DH149" s="2">
        <f>DH147</f>
        <v>1</v>
      </c>
      <c r="DI149" s="2">
        <f>CV149</f>
        <v>-898</v>
      </c>
      <c r="DJ149" s="2">
        <f>DI149</f>
        <v>-898</v>
      </c>
      <c r="DK149" s="2">
        <f>DI149</f>
        <v>-898</v>
      </c>
      <c r="ED149" s="3"/>
      <c r="EE149" s="3"/>
      <c r="EQ149" s="3"/>
      <c r="ER149" s="3"/>
      <c r="ES149" s="3"/>
      <c r="ET149" s="3"/>
      <c r="GN149" s="3">
        <v>25</v>
      </c>
      <c r="GO149" s="3" t="s">
        <v>358</v>
      </c>
      <c r="GR149" s="3">
        <f>GR147+112</f>
        <v>4438</v>
      </c>
      <c r="GS149" s="3">
        <v>1774</v>
      </c>
      <c r="GT149" s="3">
        <f>GT147</f>
        <v>240</v>
      </c>
      <c r="DSP149" s="7"/>
      <c r="DYQ149" s="7"/>
      <c r="EZG149" s="7"/>
      <c r="FDA149" s="7"/>
      <c r="FDB149" s="7"/>
    </row>
    <row r="150" spans="1:202 3195:4063 4161:4162" ht="5.0999999999999996" customHeight="1" x14ac:dyDescent="0.25">
      <c r="A150" s="2"/>
      <c r="F150"/>
      <c r="G150" s="3"/>
      <c r="H150" s="119"/>
      <c r="I150" s="119"/>
      <c r="J150" s="7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L150" s="3"/>
      <c r="AM150" s="3"/>
      <c r="AN150" s="3"/>
      <c r="AO150" s="3"/>
      <c r="AP150" s="3"/>
      <c r="AQ150" s="3"/>
      <c r="AR150" s="3"/>
      <c r="AS150" s="3"/>
      <c r="BD150" s="3"/>
      <c r="BM150" s="1"/>
      <c r="BN150" s="1"/>
      <c r="BO150" s="1"/>
      <c r="BP150" s="119"/>
      <c r="BQ150" s="119"/>
      <c r="BR150" s="72"/>
      <c r="CN150" s="1"/>
      <c r="CO150" s="1"/>
      <c r="CP150" s="1"/>
      <c r="CQ150" s="1"/>
      <c r="CR150" s="1"/>
      <c r="CS150" s="1"/>
      <c r="CT150" s="48"/>
      <c r="CU150" s="48"/>
      <c r="CV150" s="49"/>
      <c r="CX150" s="3"/>
      <c r="DS150" s="1"/>
      <c r="ED150" s="3"/>
      <c r="EE150" s="3"/>
      <c r="EQ150" s="3"/>
      <c r="ER150" s="3"/>
      <c r="ES150" s="3"/>
      <c r="ET150" s="3"/>
      <c r="EZG150" s="7"/>
      <c r="FDA150" s="7"/>
      <c r="FDB150" s="7"/>
    </row>
    <row r="151" spans="1:202 3195:4063 4161:4162" ht="15" customHeight="1" x14ac:dyDescent="0.25">
      <c r="A151" s="2">
        <f>A149+2</f>
        <v>331</v>
      </c>
      <c r="B151" s="1">
        <v>1</v>
      </c>
      <c r="C151" s="1" t="s">
        <v>296</v>
      </c>
      <c r="D151" s="1" t="s">
        <v>225</v>
      </c>
      <c r="E151">
        <f>E153</f>
        <v>81</v>
      </c>
      <c r="F151">
        <f>G151-E151</f>
        <v>29</v>
      </c>
      <c r="G151" s="1">
        <v>110</v>
      </c>
      <c r="H151" s="118">
        <f>I153</f>
        <v>-1377</v>
      </c>
      <c r="I151" s="118">
        <f>H151+E151</f>
        <v>-1296</v>
      </c>
      <c r="J151" s="118">
        <f>H151+G151</f>
        <v>-1267</v>
      </c>
      <c r="K151" s="3"/>
      <c r="L151" s="3">
        <v>31</v>
      </c>
      <c r="M151" s="12">
        <f>M153+1</f>
        <v>29</v>
      </c>
      <c r="N151" s="3"/>
      <c r="O151" s="3"/>
      <c r="P151" s="2">
        <f>A151</f>
        <v>331</v>
      </c>
      <c r="Q151" s="2">
        <v>1</v>
      </c>
      <c r="R151" s="2" t="s">
        <v>294</v>
      </c>
      <c r="S151" s="98" t="s">
        <v>491</v>
      </c>
      <c r="V151" s="2">
        <f>V149</f>
        <v>1</v>
      </c>
      <c r="W151" s="2">
        <f>J151</f>
        <v>-1267</v>
      </c>
      <c r="X151" s="2">
        <f>W151</f>
        <v>-1267</v>
      </c>
      <c r="Y151" s="2">
        <f>W151</f>
        <v>-1267</v>
      </c>
      <c r="Z151" s="3"/>
      <c r="AA151" s="3"/>
      <c r="AB151" s="3"/>
      <c r="AC151" s="3"/>
      <c r="AD151" s="3"/>
      <c r="AE151" s="2">
        <f>P151</f>
        <v>331</v>
      </c>
      <c r="AF151" s="2">
        <v>1</v>
      </c>
      <c r="AG151" s="2" t="s">
        <v>294</v>
      </c>
      <c r="AH151" s="98" t="s">
        <v>495</v>
      </c>
      <c r="AK151" s="2">
        <f>AK149</f>
        <v>2</v>
      </c>
      <c r="AL151" s="2">
        <f>W151+40</f>
        <v>-1227</v>
      </c>
      <c r="AM151" s="2">
        <f>AL151</f>
        <v>-1227</v>
      </c>
      <c r="AN151" s="2">
        <f>AL151</f>
        <v>-1227</v>
      </c>
      <c r="AO151" s="3"/>
      <c r="AP151" s="3"/>
      <c r="AQ151" s="3"/>
      <c r="AR151" s="3"/>
      <c r="AS151" s="3"/>
      <c r="CM151" s="2">
        <f>CM149+2</f>
        <v>277</v>
      </c>
      <c r="CN151" s="1">
        <v>1</v>
      </c>
      <c r="CO151" s="1" t="s">
        <v>296</v>
      </c>
      <c r="CP151" s="1" t="s">
        <v>236</v>
      </c>
      <c r="CQ151" s="1"/>
      <c r="CR151" s="89">
        <f>CV151-CU151+1</f>
        <v>12</v>
      </c>
      <c r="CS151" s="1"/>
      <c r="CT151" s="86">
        <f>CU151</f>
        <v>-929</v>
      </c>
      <c r="CU151" s="86">
        <f>CV153</f>
        <v>-929</v>
      </c>
      <c r="CV151" s="87">
        <v>-918</v>
      </c>
      <c r="CW151" s="2">
        <v>6</v>
      </c>
      <c r="CX151" s="3"/>
      <c r="DB151" s="2">
        <f>CM151</f>
        <v>277</v>
      </c>
      <c r="DC151" s="2">
        <v>1</v>
      </c>
      <c r="DD151" s="2" t="s">
        <v>294</v>
      </c>
      <c r="DE151" s="98" t="s">
        <v>468</v>
      </c>
      <c r="DH151" s="2">
        <f>DH149</f>
        <v>1</v>
      </c>
      <c r="DI151" s="2">
        <f>CV151</f>
        <v>-918</v>
      </c>
      <c r="DJ151" s="2">
        <f>DI151</f>
        <v>-918</v>
      </c>
      <c r="DK151" s="2">
        <f>DI151</f>
        <v>-918</v>
      </c>
      <c r="ED151" s="3"/>
      <c r="EE151" s="3"/>
      <c r="EF151" s="2">
        <v>177</v>
      </c>
      <c r="EG151" s="2">
        <v>1</v>
      </c>
      <c r="EH151" s="2" t="s">
        <v>296</v>
      </c>
      <c r="EI151" s="98" t="s">
        <v>127</v>
      </c>
      <c r="EL151" s="2">
        <f>EO151-EM151</f>
        <v>45</v>
      </c>
      <c r="EM151" s="68">
        <v>1181</v>
      </c>
      <c r="EN151" s="69">
        <v>1204</v>
      </c>
      <c r="EO151" s="70">
        <v>1226</v>
      </c>
      <c r="EQ151" s="3"/>
      <c r="ER151" s="3"/>
      <c r="ES151" s="3"/>
      <c r="ET151" s="3"/>
      <c r="GN151" s="3">
        <v>26</v>
      </c>
      <c r="GO151" s="3" t="s">
        <v>359</v>
      </c>
      <c r="GR151" s="3">
        <f>GR149+112</f>
        <v>4550</v>
      </c>
      <c r="GS151" s="3">
        <v>1290</v>
      </c>
      <c r="GT151" s="3">
        <v>240</v>
      </c>
      <c r="DUD151" s="7"/>
      <c r="DZA151" s="7"/>
      <c r="EZG151" s="7"/>
      <c r="FDA151" s="7"/>
      <c r="FDB151" s="7"/>
    </row>
    <row r="152" spans="1:202 3195:4063 4161:4162" ht="5.0999999999999996" customHeight="1" x14ac:dyDescent="0.25">
      <c r="A152" s="2"/>
      <c r="F152"/>
      <c r="H152" s="119"/>
      <c r="I152" s="119"/>
      <c r="J152" s="7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CN152" s="1"/>
      <c r="CO152" s="1"/>
      <c r="CP152" s="1"/>
      <c r="CQ152" s="1"/>
      <c r="CR152" s="1"/>
      <c r="CS152" s="1"/>
      <c r="CT152" s="1"/>
      <c r="CX152" s="3"/>
      <c r="ED152" s="3"/>
      <c r="EE152" s="3"/>
      <c r="EQ152" s="3"/>
      <c r="ER152" s="3"/>
      <c r="ES152" s="3"/>
      <c r="ET152" s="3"/>
      <c r="EZG152" s="7"/>
      <c r="FDA152" s="7"/>
      <c r="FDB152" s="7"/>
    </row>
    <row r="153" spans="1:202 3195:4063 4161:4162" ht="15" customHeight="1" x14ac:dyDescent="0.25">
      <c r="A153" s="2">
        <f>A151+2</f>
        <v>333</v>
      </c>
      <c r="B153" s="1">
        <v>1</v>
      </c>
      <c r="C153" s="1" t="s">
        <v>296</v>
      </c>
      <c r="D153" s="1" t="s">
        <v>227</v>
      </c>
      <c r="E153">
        <f>E155</f>
        <v>81</v>
      </c>
      <c r="F153">
        <f>G153-E153</f>
        <v>29</v>
      </c>
      <c r="G153" s="1">
        <v>110</v>
      </c>
      <c r="H153" s="118">
        <f>I155</f>
        <v>-1458</v>
      </c>
      <c r="I153" s="118">
        <f>H153+E153</f>
        <v>-1377</v>
      </c>
      <c r="J153" s="118">
        <f>H153+G153</f>
        <v>-1348</v>
      </c>
      <c r="K153" s="3"/>
      <c r="L153" s="2">
        <v>30</v>
      </c>
      <c r="M153" s="12">
        <f>M155+1</f>
        <v>28</v>
      </c>
      <c r="P153" s="2">
        <f>A153</f>
        <v>333</v>
      </c>
      <c r="Q153" s="2">
        <v>1</v>
      </c>
      <c r="R153" s="2" t="s">
        <v>294</v>
      </c>
      <c r="S153" s="98" t="s">
        <v>491</v>
      </c>
      <c r="V153" s="2">
        <f>V151</f>
        <v>1</v>
      </c>
      <c r="W153" s="2">
        <f>J153</f>
        <v>-1348</v>
      </c>
      <c r="X153" s="2">
        <f>W153</f>
        <v>-1348</v>
      </c>
      <c r="Y153" s="2">
        <f>W153</f>
        <v>-1348</v>
      </c>
      <c r="AE153" s="2">
        <f>P153</f>
        <v>333</v>
      </c>
      <c r="AF153" s="2">
        <v>1</v>
      </c>
      <c r="AG153" s="2" t="s">
        <v>294</v>
      </c>
      <c r="AH153" s="98" t="s">
        <v>495</v>
      </c>
      <c r="AK153" s="2">
        <f>AK151</f>
        <v>2</v>
      </c>
      <c r="AL153" s="2">
        <f>W153+40</f>
        <v>-1308</v>
      </c>
      <c r="AM153" s="2">
        <f>AL153</f>
        <v>-1308</v>
      </c>
      <c r="AN153" s="2">
        <f>AL153</f>
        <v>-1308</v>
      </c>
      <c r="AR153" s="3"/>
      <c r="AS153" s="3"/>
      <c r="AT153" s="2">
        <v>325</v>
      </c>
      <c r="AU153" s="1">
        <v>1</v>
      </c>
      <c r="AV153" s="1" t="s">
        <v>296</v>
      </c>
      <c r="AW153" s="1" t="s">
        <v>415</v>
      </c>
      <c r="AX153" s="1"/>
      <c r="AY153" s="1"/>
      <c r="AZ153" s="1"/>
      <c r="BA153" s="68">
        <v>-1645</v>
      </c>
      <c r="BB153" s="132">
        <v>-1605</v>
      </c>
      <c r="BC153" s="133">
        <v>-1560</v>
      </c>
      <c r="BD153" s="3"/>
      <c r="BI153" s="2">
        <f>AT153</f>
        <v>325</v>
      </c>
      <c r="BJ153" s="2">
        <v>1</v>
      </c>
      <c r="BK153" s="2" t="s">
        <v>294</v>
      </c>
      <c r="BL153" s="98" t="s">
        <v>414</v>
      </c>
      <c r="BO153" s="2">
        <v>1</v>
      </c>
      <c r="BP153" s="2">
        <f>BC153</f>
        <v>-1560</v>
      </c>
      <c r="BQ153" s="2">
        <f>BP153</f>
        <v>-1560</v>
      </c>
      <c r="BR153" s="2">
        <f>BP153</f>
        <v>-1560</v>
      </c>
      <c r="CM153" s="2">
        <f>CM151+2</f>
        <v>279</v>
      </c>
      <c r="CN153" s="1">
        <v>1</v>
      </c>
      <c r="CO153" s="1" t="s">
        <v>296</v>
      </c>
      <c r="CP153" s="1" t="s">
        <v>309</v>
      </c>
      <c r="CQ153" s="1"/>
      <c r="CR153" s="89">
        <f>CV153-CU153+1</f>
        <v>1</v>
      </c>
      <c r="CS153" s="1"/>
      <c r="CT153" s="86">
        <f>CU153</f>
        <v>-929</v>
      </c>
      <c r="CU153" s="86">
        <f>CV155</f>
        <v>-929</v>
      </c>
      <c r="CV153" s="87">
        <v>-929</v>
      </c>
      <c r="CW153" s="2">
        <v>5</v>
      </c>
      <c r="CX153" s="3"/>
      <c r="DB153" s="2">
        <f>CM153</f>
        <v>279</v>
      </c>
      <c r="DC153" s="2">
        <v>1</v>
      </c>
      <c r="DD153" s="2" t="s">
        <v>294</v>
      </c>
      <c r="DE153" s="98" t="s">
        <v>467</v>
      </c>
      <c r="DH153" s="2">
        <f>DH151</f>
        <v>1</v>
      </c>
      <c r="DI153" s="2">
        <f>CV153</f>
        <v>-929</v>
      </c>
      <c r="DJ153" s="2">
        <f>DI153</f>
        <v>-929</v>
      </c>
      <c r="DK153" s="2">
        <f>DI153</f>
        <v>-929</v>
      </c>
      <c r="ED153" s="3"/>
      <c r="EE153" s="3"/>
      <c r="EF153" s="2">
        <f>EF151+2</f>
        <v>179</v>
      </c>
      <c r="EG153" s="2">
        <v>1</v>
      </c>
      <c r="EH153" s="2" t="s">
        <v>296</v>
      </c>
      <c r="EI153" s="98" t="s">
        <v>123</v>
      </c>
      <c r="EL153" s="2">
        <f>EO153-EM153</f>
        <v>51</v>
      </c>
      <c r="EM153" s="68">
        <v>1170</v>
      </c>
      <c r="EN153" s="69">
        <v>1196</v>
      </c>
      <c r="EO153" s="70">
        <v>1221</v>
      </c>
      <c r="EP153" s="3"/>
      <c r="EQ153" s="3"/>
      <c r="ER153" s="3"/>
      <c r="ES153" s="3"/>
      <c r="ET153" s="3"/>
      <c r="GN153" s="3">
        <v>27</v>
      </c>
      <c r="GO153" s="3" t="s">
        <v>360</v>
      </c>
      <c r="GR153" s="3">
        <f>GR151+112</f>
        <v>4662</v>
      </c>
      <c r="GS153" s="3">
        <v>1532</v>
      </c>
      <c r="GT153" s="3">
        <f>GT151</f>
        <v>240</v>
      </c>
      <c r="DUU153" s="7"/>
      <c r="ECM153" s="7"/>
      <c r="EZG153" s="7"/>
      <c r="FDA153" s="7"/>
      <c r="FDB153" s="7"/>
    </row>
    <row r="154" spans="1:202 3195:4063 4161:4162" ht="5.0999999999999996" customHeight="1" x14ac:dyDescent="0.25">
      <c r="A154" s="2"/>
      <c r="B154" s="2"/>
      <c r="F154"/>
      <c r="H154" s="119"/>
      <c r="I154" s="119"/>
      <c r="J154" s="72"/>
      <c r="K154" s="3"/>
      <c r="AK154" s="3"/>
      <c r="AR154" s="3"/>
      <c r="AS154" s="3"/>
      <c r="BD154" s="3"/>
      <c r="CM154" s="3"/>
      <c r="CN154" s="1"/>
      <c r="CO154" s="1"/>
      <c r="CP154" s="1"/>
      <c r="CQ154" s="1"/>
      <c r="CR154" s="1"/>
      <c r="CS154" s="1"/>
      <c r="CT154" s="48"/>
      <c r="CU154" s="48"/>
      <c r="CV154" s="49"/>
      <c r="CX154" s="3"/>
      <c r="ED154" s="3"/>
      <c r="EE154" s="3"/>
      <c r="EP154" s="3"/>
      <c r="EQ154" s="3"/>
      <c r="ER154" s="3"/>
      <c r="ES154" s="3"/>
      <c r="ET154" s="3"/>
      <c r="EZG154" s="7"/>
      <c r="FDA154" s="7"/>
      <c r="FDB154" s="7"/>
    </row>
    <row r="155" spans="1:202 3195:4063 4161:4162" ht="15" customHeight="1" x14ac:dyDescent="0.25">
      <c r="A155" s="2">
        <f>A153+2</f>
        <v>335</v>
      </c>
      <c r="B155" s="1">
        <v>1</v>
      </c>
      <c r="C155" s="1" t="s">
        <v>296</v>
      </c>
      <c r="D155" s="1" t="s">
        <v>229</v>
      </c>
      <c r="E155">
        <f>E157</f>
        <v>81</v>
      </c>
      <c r="F155">
        <f>G155-E155</f>
        <v>29</v>
      </c>
      <c r="G155" s="1">
        <v>110</v>
      </c>
      <c r="H155" s="118">
        <f>I157</f>
        <v>-1539</v>
      </c>
      <c r="I155" s="118">
        <f>H155+E155</f>
        <v>-1458</v>
      </c>
      <c r="J155" s="118">
        <f>H155+G155</f>
        <v>-1429</v>
      </c>
      <c r="K155" s="3"/>
      <c r="L155" s="3">
        <v>29</v>
      </c>
      <c r="M155" s="12">
        <f>M157+1</f>
        <v>27</v>
      </c>
      <c r="N155" s="3"/>
      <c r="O155" s="3"/>
      <c r="P155" s="2">
        <f>A155</f>
        <v>335</v>
      </c>
      <c r="Q155" s="2">
        <v>1</v>
      </c>
      <c r="R155" s="2" t="s">
        <v>294</v>
      </c>
      <c r="S155" s="98" t="s">
        <v>492</v>
      </c>
      <c r="V155" s="2">
        <f>V153</f>
        <v>1</v>
      </c>
      <c r="W155" s="2">
        <f>J155</f>
        <v>-1429</v>
      </c>
      <c r="X155" s="2">
        <f>W155</f>
        <v>-1429</v>
      </c>
      <c r="Y155" s="2">
        <f>W155</f>
        <v>-1429</v>
      </c>
      <c r="Z155" s="3"/>
      <c r="AA155" s="3"/>
      <c r="AB155" s="3"/>
      <c r="AC155" s="3"/>
      <c r="AD155" s="3"/>
      <c r="AE155" s="2">
        <f>P155</f>
        <v>335</v>
      </c>
      <c r="AF155" s="2">
        <v>1</v>
      </c>
      <c r="AG155" s="2" t="s">
        <v>294</v>
      </c>
      <c r="AH155" s="98" t="s">
        <v>495</v>
      </c>
      <c r="AK155" s="2">
        <f>AK153</f>
        <v>2</v>
      </c>
      <c r="AL155" s="2">
        <f>W155+40</f>
        <v>-1389</v>
      </c>
      <c r="AM155" s="2">
        <f>AL155</f>
        <v>-1389</v>
      </c>
      <c r="AN155" s="2">
        <f>AL155</f>
        <v>-1389</v>
      </c>
      <c r="AO155" s="3"/>
      <c r="AP155" s="3"/>
      <c r="AQ155" s="3"/>
      <c r="AR155" s="3"/>
      <c r="AS155" s="3"/>
      <c r="AT155" s="2">
        <f>AT153+2</f>
        <v>327</v>
      </c>
      <c r="AU155" s="1">
        <v>1</v>
      </c>
      <c r="AV155" s="1" t="s">
        <v>296</v>
      </c>
      <c r="AW155" s="1" t="s">
        <v>223</v>
      </c>
      <c r="AX155" s="1"/>
      <c r="AY155" s="1"/>
      <c r="AZ155" s="1"/>
      <c r="BA155" s="134">
        <f>BA153</f>
        <v>-1645</v>
      </c>
      <c r="BB155" s="69">
        <f>BC157</f>
        <v>-1566</v>
      </c>
      <c r="BC155" s="70">
        <v>-1560</v>
      </c>
      <c r="BD155" s="3"/>
      <c r="BI155" s="2">
        <f>BI153</f>
        <v>325</v>
      </c>
      <c r="BJ155" s="2">
        <v>1</v>
      </c>
      <c r="BK155" s="2" t="s">
        <v>294</v>
      </c>
      <c r="BL155" s="98" t="s">
        <v>560</v>
      </c>
      <c r="BO155" s="2">
        <v>2</v>
      </c>
      <c r="BP155" s="2">
        <f>BR153+35</f>
        <v>-1525</v>
      </c>
      <c r="BQ155" s="2">
        <f>BP155</f>
        <v>-1525</v>
      </c>
      <c r="BR155" s="2">
        <f>BP155</f>
        <v>-1525</v>
      </c>
      <c r="CM155" s="2">
        <f>CM153+2</f>
        <v>281</v>
      </c>
      <c r="CN155" s="1">
        <v>1</v>
      </c>
      <c r="CO155" s="1" t="s">
        <v>296</v>
      </c>
      <c r="CP155" s="1" t="s">
        <v>237</v>
      </c>
      <c r="CQ155" s="1"/>
      <c r="CR155" s="89">
        <f>CV155-CU155+1</f>
        <v>2</v>
      </c>
      <c r="CS155" s="1"/>
      <c r="CT155" s="86">
        <f>CU155</f>
        <v>-930</v>
      </c>
      <c r="CU155" s="86">
        <f>CV157</f>
        <v>-930</v>
      </c>
      <c r="CV155" s="87">
        <v>-929</v>
      </c>
      <c r="CW155" s="3">
        <v>4</v>
      </c>
      <c r="CX155" s="3"/>
      <c r="DB155" s="2">
        <f>CM155</f>
        <v>281</v>
      </c>
      <c r="DC155" s="2">
        <v>1</v>
      </c>
      <c r="DD155" s="2" t="s">
        <v>294</v>
      </c>
      <c r="DE155" s="98" t="s">
        <v>466</v>
      </c>
      <c r="DH155" s="2">
        <f>DH153</f>
        <v>1</v>
      </c>
      <c r="DI155" s="2">
        <f>CV155</f>
        <v>-929</v>
      </c>
      <c r="DJ155" s="2">
        <f>DI155</f>
        <v>-929</v>
      </c>
      <c r="DK155" s="2">
        <f>DI155</f>
        <v>-929</v>
      </c>
      <c r="ED155" s="3"/>
      <c r="EE155" s="3"/>
      <c r="EF155" s="2">
        <f>EF153+2</f>
        <v>181</v>
      </c>
      <c r="EG155" s="2">
        <v>1</v>
      </c>
      <c r="EH155" s="2" t="s">
        <v>296</v>
      </c>
      <c r="EI155" s="98" t="s">
        <v>574</v>
      </c>
      <c r="EM155" s="68">
        <v>1098</v>
      </c>
      <c r="EN155" s="69">
        <v>1141</v>
      </c>
      <c r="EO155" s="70">
        <v>1179</v>
      </c>
      <c r="EQ155" s="3"/>
      <c r="ER155" s="3"/>
      <c r="ES155" s="3"/>
      <c r="ET155" s="3"/>
      <c r="GN155" s="3">
        <v>28</v>
      </c>
      <c r="GO155" s="3" t="s">
        <v>361</v>
      </c>
      <c r="GR155" s="3">
        <f>GR153+112</f>
        <v>4774</v>
      </c>
      <c r="GS155" s="3">
        <v>1774</v>
      </c>
      <c r="GT155" s="3">
        <f>GT153</f>
        <v>240</v>
      </c>
      <c r="DUZ155" s="7"/>
      <c r="ECW155" s="7"/>
      <c r="EZG155" s="7"/>
      <c r="FDA155" s="7"/>
      <c r="FDB155" s="7"/>
    </row>
    <row r="156" spans="1:202 3195:4063 4161:4162" ht="5.0999999999999996" customHeight="1" x14ac:dyDescent="0.25">
      <c r="A156" s="2"/>
      <c r="F156"/>
      <c r="H156" s="119"/>
      <c r="I156" s="119"/>
      <c r="J156" s="7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V156" s="1"/>
      <c r="AW156" s="1"/>
      <c r="AX156" s="1"/>
      <c r="AY156" s="1"/>
      <c r="AZ156" s="1"/>
      <c r="BA156" s="1"/>
      <c r="BB156" s="1"/>
      <c r="BD156" s="3"/>
      <c r="CN156" s="1"/>
      <c r="CO156" s="1"/>
      <c r="CP156" s="1"/>
      <c r="CQ156" s="1"/>
      <c r="CR156" s="1"/>
      <c r="CS156" s="1"/>
      <c r="CT156" s="48"/>
      <c r="CU156" s="48"/>
      <c r="CV156" s="49"/>
      <c r="CW156" s="3"/>
      <c r="CX156" s="3"/>
      <c r="ED156" s="3"/>
      <c r="EE156" s="3"/>
      <c r="EQ156" s="3"/>
      <c r="ER156" s="3"/>
      <c r="ES156" s="3"/>
      <c r="ET156" s="3"/>
      <c r="EZG156" s="7"/>
      <c r="FDA156" s="7"/>
      <c r="FDB156" s="7"/>
    </row>
    <row r="157" spans="1:202 3195:4063 4161:4162" ht="15" customHeight="1" x14ac:dyDescent="0.25">
      <c r="A157" s="2">
        <f>A155+2</f>
        <v>337</v>
      </c>
      <c r="B157" s="1">
        <v>1</v>
      </c>
      <c r="C157" s="1" t="s">
        <v>296</v>
      </c>
      <c r="D157" s="1" t="s">
        <v>231</v>
      </c>
      <c r="E157">
        <f>E159</f>
        <v>81</v>
      </c>
      <c r="F157">
        <f>G157-E157</f>
        <v>29</v>
      </c>
      <c r="G157" s="1">
        <v>110</v>
      </c>
      <c r="H157" s="118">
        <f>I159</f>
        <v>-1620</v>
      </c>
      <c r="I157" s="118">
        <f>H157+E157</f>
        <v>-1539</v>
      </c>
      <c r="J157" s="118">
        <f>H157+G157</f>
        <v>-1510</v>
      </c>
      <c r="K157" s="3"/>
      <c r="L157" s="3"/>
      <c r="M157" s="12">
        <f>M159+1</f>
        <v>26</v>
      </c>
      <c r="N157" s="3"/>
      <c r="O157" s="3"/>
      <c r="P157" s="2">
        <f>A157</f>
        <v>337</v>
      </c>
      <c r="Q157" s="2">
        <v>1</v>
      </c>
      <c r="R157" s="2" t="s">
        <v>294</v>
      </c>
      <c r="S157" s="98" t="s">
        <v>492</v>
      </c>
      <c r="V157" s="2">
        <f>V155</f>
        <v>1</v>
      </c>
      <c r="W157" s="2">
        <f>J157</f>
        <v>-1510</v>
      </c>
      <c r="X157" s="2">
        <f>W157</f>
        <v>-1510</v>
      </c>
      <c r="Y157" s="2">
        <f>W157</f>
        <v>-1510</v>
      </c>
      <c r="Z157" s="3"/>
      <c r="AA157" s="3"/>
      <c r="AB157" s="3"/>
      <c r="AC157" s="3"/>
      <c r="AD157" s="3"/>
      <c r="AE157" s="2">
        <f>P157</f>
        <v>337</v>
      </c>
      <c r="AF157" s="2">
        <v>1</v>
      </c>
      <c r="AG157" s="2" t="s">
        <v>294</v>
      </c>
      <c r="AH157" s="98" t="s">
        <v>494</v>
      </c>
      <c r="AK157" s="2">
        <f>AK155</f>
        <v>2</v>
      </c>
      <c r="AL157" s="2">
        <f>W157+40</f>
        <v>-1470</v>
      </c>
      <c r="AM157" s="2">
        <f>AL157</f>
        <v>-1470</v>
      </c>
      <c r="AN157" s="2">
        <f>AL157</f>
        <v>-1470</v>
      </c>
      <c r="AO157" s="3"/>
      <c r="AP157" s="3"/>
      <c r="AQ157" s="3"/>
      <c r="AR157" s="3"/>
      <c r="AS157" s="3"/>
      <c r="AT157" s="2">
        <f>AT155+2</f>
        <v>329</v>
      </c>
      <c r="AU157" s="1">
        <v>1</v>
      </c>
      <c r="AV157" s="1" t="s">
        <v>296</v>
      </c>
      <c r="AW157" s="1" t="s">
        <v>226</v>
      </c>
      <c r="AX157" s="1"/>
      <c r="AY157" s="1"/>
      <c r="AZ157" s="1"/>
      <c r="BA157" s="68">
        <v>-1686</v>
      </c>
      <c r="BB157" s="69">
        <f>BC157-40</f>
        <v>-1606</v>
      </c>
      <c r="BC157" s="70">
        <f>BA157+120</f>
        <v>-1566</v>
      </c>
      <c r="BD157" s="3"/>
      <c r="BI157" s="2">
        <f>AT155</f>
        <v>327</v>
      </c>
      <c r="BJ157" s="2">
        <v>1</v>
      </c>
      <c r="BK157" s="2" t="s">
        <v>294</v>
      </c>
      <c r="BL157" s="98" t="s">
        <v>413</v>
      </c>
      <c r="BO157" s="2">
        <v>1</v>
      </c>
      <c r="BP157" s="2">
        <f>BC155</f>
        <v>-1560</v>
      </c>
      <c r="BQ157" s="2">
        <f>BP157</f>
        <v>-1560</v>
      </c>
      <c r="BR157" s="2">
        <f>BP157</f>
        <v>-1560</v>
      </c>
      <c r="CM157" s="2">
        <f>CM155+2</f>
        <v>283</v>
      </c>
      <c r="CN157" s="1">
        <v>1</v>
      </c>
      <c r="CO157" s="1" t="s">
        <v>296</v>
      </c>
      <c r="CP157" s="1" t="s">
        <v>239</v>
      </c>
      <c r="CQ157" s="1"/>
      <c r="CR157" s="89">
        <f>CV157-CU157+1</f>
        <v>24</v>
      </c>
      <c r="CS157" s="1"/>
      <c r="CT157" s="86">
        <f>CU157</f>
        <v>-953</v>
      </c>
      <c r="CU157" s="86">
        <f>CV159</f>
        <v>-953</v>
      </c>
      <c r="CV157" s="87">
        <v>-930</v>
      </c>
      <c r="CW157" s="3">
        <v>3</v>
      </c>
      <c r="DB157" s="2">
        <f>CM157</f>
        <v>283</v>
      </c>
      <c r="DC157" s="2">
        <v>1</v>
      </c>
      <c r="DD157" s="2" t="s">
        <v>294</v>
      </c>
      <c r="DE157" s="98" t="s">
        <v>465</v>
      </c>
      <c r="DH157" s="2">
        <f>DH155</f>
        <v>1</v>
      </c>
      <c r="DI157" s="2">
        <f>CV157</f>
        <v>-930</v>
      </c>
      <c r="DJ157" s="2">
        <f>DI157</f>
        <v>-930</v>
      </c>
      <c r="DK157" s="2">
        <f>DI157</f>
        <v>-930</v>
      </c>
      <c r="ED157" s="3"/>
      <c r="EE157" s="3"/>
      <c r="EF157" s="2">
        <f>EF155+2</f>
        <v>183</v>
      </c>
      <c r="EG157" s="2">
        <v>1</v>
      </c>
      <c r="EH157" s="2" t="s">
        <v>296</v>
      </c>
      <c r="EI157" s="98" t="s">
        <v>573</v>
      </c>
      <c r="EM157" s="68">
        <v>1090</v>
      </c>
      <c r="EN157" s="69">
        <v>1115</v>
      </c>
      <c r="EO157" s="70">
        <v>1153</v>
      </c>
      <c r="EQ157" s="3"/>
      <c r="ER157" s="3"/>
      <c r="ES157" s="3"/>
      <c r="ET157" s="3"/>
      <c r="GN157" s="3">
        <v>29</v>
      </c>
      <c r="GO157" s="3" t="s">
        <v>362</v>
      </c>
      <c r="GR157" s="3">
        <f>GR155+112</f>
        <v>4886</v>
      </c>
      <c r="GS157" s="3">
        <v>1290</v>
      </c>
      <c r="GT157" s="3">
        <v>240</v>
      </c>
      <c r="DUZ157" s="7"/>
      <c r="EDE157" s="7"/>
      <c r="EZG157" s="7"/>
      <c r="FDA157" s="7"/>
      <c r="FDB157" s="7"/>
    </row>
    <row r="158" spans="1:202 3195:4063 4161:4162" ht="5.0999999999999996" customHeight="1" x14ac:dyDescent="0.25">
      <c r="A158" s="2"/>
      <c r="F158"/>
      <c r="H158" s="119"/>
      <c r="I158" s="119"/>
      <c r="J158" s="7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L158" s="3"/>
      <c r="AM158" s="3"/>
      <c r="AN158" s="3"/>
      <c r="AO158" s="3"/>
      <c r="AP158" s="3"/>
      <c r="AQ158" s="3"/>
      <c r="AR158" s="3"/>
      <c r="AS158" s="3"/>
      <c r="BD158" s="3"/>
      <c r="CN158" s="1"/>
      <c r="CO158" s="1"/>
      <c r="CP158" s="1"/>
      <c r="CQ158" s="1"/>
      <c r="CR158" s="1"/>
      <c r="CS158" s="1"/>
      <c r="CT158" s="48"/>
      <c r="CU158" s="48"/>
      <c r="CV158" s="49"/>
      <c r="CW158" s="3"/>
      <c r="ED158" s="3"/>
      <c r="EE158" s="3"/>
      <c r="EQ158" s="3"/>
      <c r="ER158" s="3"/>
      <c r="ES158" s="3"/>
      <c r="ET158" s="3"/>
      <c r="EZG158" s="7"/>
      <c r="FDA158" s="7"/>
      <c r="FDB158" s="7"/>
    </row>
    <row r="159" spans="1:202 3195:4063 4161:4162" ht="15" customHeight="1" x14ac:dyDescent="0.25">
      <c r="A159" s="2">
        <f>A157+2</f>
        <v>339</v>
      </c>
      <c r="B159" s="1">
        <v>1</v>
      </c>
      <c r="C159" s="1" t="s">
        <v>296</v>
      </c>
      <c r="D159" s="1" t="s">
        <v>232</v>
      </c>
      <c r="E159">
        <f>E161</f>
        <v>81</v>
      </c>
      <c r="F159">
        <f>G159-E159</f>
        <v>29</v>
      </c>
      <c r="G159" s="1">
        <v>110</v>
      </c>
      <c r="H159" s="118">
        <f>I161</f>
        <v>-1701</v>
      </c>
      <c r="I159" s="118">
        <f>H159+E159</f>
        <v>-1620</v>
      </c>
      <c r="J159" s="118">
        <f>H159+G159</f>
        <v>-1591</v>
      </c>
      <c r="K159" s="3"/>
      <c r="L159" s="3">
        <v>26</v>
      </c>
      <c r="M159" s="12">
        <f>M161+1</f>
        <v>25</v>
      </c>
      <c r="N159" s="3"/>
      <c r="O159" s="3"/>
      <c r="P159" s="2">
        <f>A159</f>
        <v>339</v>
      </c>
      <c r="Q159" s="2">
        <v>1</v>
      </c>
      <c r="R159" s="2" t="s">
        <v>294</v>
      </c>
      <c r="S159" s="98" t="s">
        <v>488</v>
      </c>
      <c r="V159" s="2">
        <f>V157</f>
        <v>1</v>
      </c>
      <c r="W159" s="2">
        <f>J159</f>
        <v>-1591</v>
      </c>
      <c r="X159" s="2">
        <f>W159</f>
        <v>-1591</v>
      </c>
      <c r="Y159" s="2">
        <f>W159</f>
        <v>-1591</v>
      </c>
      <c r="Z159" s="3"/>
      <c r="AA159" s="3"/>
      <c r="AB159" s="3"/>
      <c r="AC159" s="3"/>
      <c r="AD159" s="3"/>
      <c r="AE159" s="2">
        <f>P159</f>
        <v>339</v>
      </c>
      <c r="AF159" s="2">
        <v>1</v>
      </c>
      <c r="AG159" s="2" t="s">
        <v>294</v>
      </c>
      <c r="AH159" s="98" t="s">
        <v>494</v>
      </c>
      <c r="AK159" s="2">
        <f>AK157</f>
        <v>2</v>
      </c>
      <c r="AL159" s="2">
        <f>W159+40</f>
        <v>-1551</v>
      </c>
      <c r="AM159" s="2">
        <f>AL159</f>
        <v>-1551</v>
      </c>
      <c r="AN159" s="2">
        <f>AL159</f>
        <v>-1551</v>
      </c>
      <c r="AO159" s="3"/>
      <c r="AP159" s="3"/>
      <c r="AQ159" s="3"/>
      <c r="AR159" s="3"/>
      <c r="AS159" s="3"/>
      <c r="BD159" s="3"/>
      <c r="BI159" s="2">
        <f>AT157</f>
        <v>329</v>
      </c>
      <c r="BJ159" s="2">
        <v>1</v>
      </c>
      <c r="BK159" s="2" t="s">
        <v>294</v>
      </c>
      <c r="BL159" s="98" t="s">
        <v>412</v>
      </c>
      <c r="BO159" s="2">
        <v>1</v>
      </c>
      <c r="BP159" s="2">
        <f>BC157</f>
        <v>-1566</v>
      </c>
      <c r="BQ159" s="2">
        <f>BP159</f>
        <v>-1566</v>
      </c>
      <c r="BR159" s="2">
        <f>BP159</f>
        <v>-1566</v>
      </c>
      <c r="CM159" s="2">
        <f>CM157+2</f>
        <v>285</v>
      </c>
      <c r="CN159" s="1">
        <v>1</v>
      </c>
      <c r="CO159" s="1" t="s">
        <v>296</v>
      </c>
      <c r="CP159" s="1" t="s">
        <v>241</v>
      </c>
      <c r="CQ159" s="1"/>
      <c r="CR159" s="89">
        <f>CV159-CU159+1</f>
        <v>2</v>
      </c>
      <c r="CS159" s="1"/>
      <c r="CT159" s="86">
        <f>CU159</f>
        <v>-954</v>
      </c>
      <c r="CU159" s="86">
        <f>CV161</f>
        <v>-954</v>
      </c>
      <c r="CV159" s="87">
        <v>-953</v>
      </c>
      <c r="CW159" s="3">
        <v>2</v>
      </c>
      <c r="DB159" s="2">
        <f>CM159</f>
        <v>285</v>
      </c>
      <c r="DC159" s="2">
        <v>1</v>
      </c>
      <c r="DD159" s="2" t="s">
        <v>294</v>
      </c>
      <c r="DE159" s="98" t="s">
        <v>464</v>
      </c>
      <c r="DH159" s="2">
        <f>DH157</f>
        <v>1</v>
      </c>
      <c r="DI159" s="2">
        <f>CV159</f>
        <v>-953</v>
      </c>
      <c r="DJ159" s="2">
        <f>DI159</f>
        <v>-953</v>
      </c>
      <c r="DK159" s="2">
        <f>DI159</f>
        <v>-953</v>
      </c>
      <c r="ED159" s="3"/>
      <c r="EE159" s="3"/>
      <c r="EF159" s="1">
        <v>187</v>
      </c>
      <c r="EG159" s="2">
        <v>1</v>
      </c>
      <c r="EH159" s="2" t="s">
        <v>296</v>
      </c>
      <c r="EI159" s="98" t="s">
        <v>118</v>
      </c>
      <c r="EL159" s="2">
        <f>EO159-EM159</f>
        <v>83</v>
      </c>
      <c r="EM159" s="68">
        <v>1028</v>
      </c>
      <c r="EN159" s="69">
        <v>1074</v>
      </c>
      <c r="EO159" s="70">
        <v>1111</v>
      </c>
      <c r="EQ159" s="3"/>
      <c r="ER159" s="3"/>
      <c r="ES159" s="3"/>
      <c r="ET159" s="3"/>
      <c r="GN159" s="3">
        <v>30</v>
      </c>
      <c r="GO159" s="3" t="s">
        <v>363</v>
      </c>
      <c r="GR159" s="3">
        <f>GR157+112</f>
        <v>4998</v>
      </c>
      <c r="GS159" s="3">
        <v>1532</v>
      </c>
      <c r="GT159" s="3">
        <f>GT157</f>
        <v>240</v>
      </c>
      <c r="DWS159" s="7"/>
      <c r="EDQ159" s="7"/>
      <c r="EZG159" s="7"/>
      <c r="FDA159" s="7"/>
      <c r="FDB159" s="7"/>
    </row>
    <row r="160" spans="1:202 3195:4063 4161:4162" ht="5.0999999999999996" customHeight="1" x14ac:dyDescent="0.25">
      <c r="A160" s="2"/>
      <c r="F160"/>
      <c r="H160" s="119"/>
      <c r="I160" s="119"/>
      <c r="J160" s="7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L160" s="3"/>
      <c r="AM160" s="3"/>
      <c r="AN160" s="3"/>
      <c r="AO160" s="3"/>
      <c r="AP160" s="3"/>
      <c r="AQ160" s="3"/>
      <c r="AR160" s="3"/>
      <c r="AS160" s="3"/>
      <c r="BD160" s="3"/>
      <c r="CN160" s="1"/>
      <c r="CO160" s="1"/>
      <c r="CP160" s="1"/>
      <c r="CQ160" s="1"/>
      <c r="CR160" s="1"/>
      <c r="CS160" s="1"/>
      <c r="CT160" s="48"/>
      <c r="CU160" s="48"/>
      <c r="CV160" s="49"/>
      <c r="CW160" s="3"/>
      <c r="ED160" s="3"/>
      <c r="EE160" s="3"/>
      <c r="EQ160" s="3"/>
      <c r="ER160" s="3"/>
      <c r="ES160" s="3"/>
      <c r="ET160" s="3"/>
      <c r="EZG160" s="7"/>
      <c r="FDA160" s="7"/>
      <c r="FDB160" s="7"/>
    </row>
    <row r="161" spans="1:202 3195:4063 4161:4162" ht="15" customHeight="1" x14ac:dyDescent="0.25">
      <c r="A161" s="2">
        <f>A159+2</f>
        <v>341</v>
      </c>
      <c r="B161" s="1">
        <v>1</v>
      </c>
      <c r="C161" s="1" t="s">
        <v>296</v>
      </c>
      <c r="D161" s="1" t="s">
        <v>233</v>
      </c>
      <c r="E161">
        <f>E163</f>
        <v>81</v>
      </c>
      <c r="F161">
        <f>G161-E161</f>
        <v>29</v>
      </c>
      <c r="G161" s="1">
        <v>110</v>
      </c>
      <c r="H161" s="118">
        <f>I163</f>
        <v>-1782</v>
      </c>
      <c r="I161" s="118">
        <f>H161+E161</f>
        <v>-1701</v>
      </c>
      <c r="J161" s="118">
        <f>H161+G161</f>
        <v>-1672</v>
      </c>
      <c r="K161" s="3"/>
      <c r="L161" s="3">
        <v>25</v>
      </c>
      <c r="M161" s="12">
        <f>M163+1</f>
        <v>24</v>
      </c>
      <c r="N161" s="3"/>
      <c r="O161" s="3"/>
      <c r="P161" s="2">
        <f>A161</f>
        <v>341</v>
      </c>
      <c r="Q161" s="2">
        <v>1</v>
      </c>
      <c r="R161" s="2" t="s">
        <v>294</v>
      </c>
      <c r="S161" s="98" t="s">
        <v>561</v>
      </c>
      <c r="V161" s="2">
        <f>V159</f>
        <v>1</v>
      </c>
      <c r="W161" s="2">
        <f>J161</f>
        <v>-1672</v>
      </c>
      <c r="X161" s="2">
        <f>W161</f>
        <v>-1672</v>
      </c>
      <c r="Y161" s="2">
        <f>W161</f>
        <v>-1672</v>
      </c>
      <c r="Z161" s="3"/>
      <c r="AA161" s="3"/>
      <c r="AB161" s="3"/>
      <c r="AC161" s="3"/>
      <c r="AD161" s="3"/>
      <c r="AE161" s="2">
        <f>P161</f>
        <v>341</v>
      </c>
      <c r="AF161" s="2">
        <v>1</v>
      </c>
      <c r="AG161" s="2" t="s">
        <v>294</v>
      </c>
      <c r="AH161" s="98" t="s">
        <v>494</v>
      </c>
      <c r="AK161" s="2">
        <f>AK159</f>
        <v>2</v>
      </c>
      <c r="AL161" s="2">
        <f>W161+45</f>
        <v>-1627</v>
      </c>
      <c r="AM161" s="2">
        <f>AL161</f>
        <v>-1627</v>
      </c>
      <c r="AN161" s="2">
        <f>AL161</f>
        <v>-1627</v>
      </c>
      <c r="AO161" s="3"/>
      <c r="AP161" s="3"/>
      <c r="AQ161" s="3"/>
      <c r="AR161" s="3"/>
      <c r="AS161" s="3"/>
      <c r="BD161" s="3"/>
      <c r="BI161" s="2">
        <f>BI159</f>
        <v>329</v>
      </c>
      <c r="BJ161" s="2">
        <v>1</v>
      </c>
      <c r="BK161" s="2" t="s">
        <v>294</v>
      </c>
      <c r="BL161" s="98" t="s">
        <v>411</v>
      </c>
      <c r="BO161" s="2">
        <v>2</v>
      </c>
      <c r="BP161" s="2">
        <f>BP159+35</f>
        <v>-1531</v>
      </c>
      <c r="BQ161" s="2">
        <f>BP161</f>
        <v>-1531</v>
      </c>
      <c r="BR161" s="2">
        <f>BP161</f>
        <v>-1531</v>
      </c>
      <c r="CM161" s="2">
        <f>CM159+2</f>
        <v>287</v>
      </c>
      <c r="CN161" s="1">
        <v>1</v>
      </c>
      <c r="CO161" s="1" t="s">
        <v>296</v>
      </c>
      <c r="CP161" s="1" t="s">
        <v>243</v>
      </c>
      <c r="CQ161" s="1"/>
      <c r="CR161" s="89">
        <f>CV161-CU161+1</f>
        <v>22</v>
      </c>
      <c r="CS161" s="1"/>
      <c r="CT161" s="86">
        <f>CU161</f>
        <v>-975</v>
      </c>
      <c r="CU161" s="86">
        <v>-975</v>
      </c>
      <c r="CV161" s="87">
        <v>-954</v>
      </c>
      <c r="CW161" s="3">
        <v>1</v>
      </c>
      <c r="DB161" s="2">
        <f>CM161</f>
        <v>287</v>
      </c>
      <c r="DC161" s="2">
        <v>1</v>
      </c>
      <c r="DD161" s="2" t="s">
        <v>294</v>
      </c>
      <c r="DE161" s="98" t="s">
        <v>443</v>
      </c>
      <c r="DH161" s="2">
        <f>DH159</f>
        <v>1</v>
      </c>
      <c r="DI161" s="2">
        <f>CV161</f>
        <v>-954</v>
      </c>
      <c r="DJ161" s="2">
        <f>DI161</f>
        <v>-954</v>
      </c>
      <c r="DK161" s="2">
        <f>DI161</f>
        <v>-954</v>
      </c>
      <c r="ED161" s="3"/>
      <c r="EE161" s="3"/>
      <c r="EF161" s="1">
        <v>205</v>
      </c>
      <c r="EG161" s="2">
        <v>1</v>
      </c>
      <c r="EH161" s="2" t="s">
        <v>296</v>
      </c>
      <c r="EI161" s="98" t="s">
        <v>113</v>
      </c>
      <c r="EL161" s="2">
        <f>EO161-EM161</f>
        <v>83</v>
      </c>
      <c r="EM161" s="68">
        <v>670</v>
      </c>
      <c r="EN161" s="69">
        <v>724</v>
      </c>
      <c r="EO161" s="70">
        <v>753</v>
      </c>
      <c r="EQ161" s="3"/>
      <c r="ER161" s="3"/>
      <c r="ES161" s="3"/>
      <c r="ET161" s="3"/>
      <c r="GN161" s="3">
        <v>31</v>
      </c>
      <c r="GO161" s="3" t="s">
        <v>364</v>
      </c>
      <c r="GR161" s="3">
        <f>GR159+112</f>
        <v>5110</v>
      </c>
      <c r="GS161" s="3">
        <v>1774</v>
      </c>
      <c r="GT161" s="3">
        <f>GT159</f>
        <v>240</v>
      </c>
      <c r="DUZ161" s="7"/>
      <c r="DXG161" s="7"/>
      <c r="EEF161" s="7"/>
      <c r="EZG161" s="7"/>
      <c r="FDA161" s="7"/>
      <c r="FDB161" s="7"/>
    </row>
    <row r="162" spans="1:202 3195:4063 4161:4162" ht="5.0999999999999996" customHeight="1" x14ac:dyDescent="0.25">
      <c r="A162" s="2"/>
      <c r="F162"/>
      <c r="G162" s="3"/>
      <c r="H162" s="71"/>
      <c r="I162" s="71"/>
      <c r="J162" s="7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L162" s="3"/>
      <c r="AM162" s="3"/>
      <c r="AN162" s="3"/>
      <c r="AO162" s="3"/>
      <c r="AP162" s="3"/>
      <c r="AQ162" s="3"/>
      <c r="AR162" s="3"/>
      <c r="AS162" s="3"/>
      <c r="BD162" s="3"/>
      <c r="BY162" s="1"/>
      <c r="BZ162" s="1"/>
      <c r="CN162" s="1"/>
      <c r="CO162" s="1"/>
      <c r="CP162" s="1"/>
      <c r="CQ162" s="1"/>
      <c r="CR162" s="1"/>
      <c r="CS162" s="1"/>
      <c r="CT162" s="1"/>
      <c r="CW162" s="3"/>
      <c r="ED162" s="3"/>
      <c r="EE162" s="3"/>
      <c r="EQ162" s="3"/>
      <c r="ER162" s="3"/>
      <c r="ES162" s="3"/>
      <c r="ET162" s="3"/>
      <c r="EZG162" s="7"/>
      <c r="FDA162" s="7"/>
      <c r="FDB162" s="7"/>
    </row>
    <row r="163" spans="1:202 3195:4063 4161:4162" ht="15" customHeight="1" x14ac:dyDescent="0.25">
      <c r="A163" s="2">
        <f>A161+2</f>
        <v>343</v>
      </c>
      <c r="B163" s="1">
        <v>1</v>
      </c>
      <c r="C163" s="1" t="s">
        <v>296</v>
      </c>
      <c r="D163" s="1" t="s">
        <v>235</v>
      </c>
      <c r="E163">
        <v>81</v>
      </c>
      <c r="F163">
        <f>G163-E163</f>
        <v>54</v>
      </c>
      <c r="G163" s="1">
        <v>135</v>
      </c>
      <c r="H163" s="102">
        <v>-1863</v>
      </c>
      <c r="I163" s="103">
        <f>H163+E163</f>
        <v>-1782</v>
      </c>
      <c r="J163" s="104">
        <f>H163+G163</f>
        <v>-1728</v>
      </c>
      <c r="K163" s="3"/>
      <c r="L163" s="3">
        <v>24</v>
      </c>
      <c r="M163" s="12">
        <f>M165+1</f>
        <v>23</v>
      </c>
      <c r="N163" s="3"/>
      <c r="O163" s="3"/>
      <c r="P163" s="2">
        <f>A163</f>
        <v>343</v>
      </c>
      <c r="Q163" s="2">
        <v>1</v>
      </c>
      <c r="R163" s="2" t="s">
        <v>294</v>
      </c>
      <c r="S163" s="98" t="s">
        <v>536</v>
      </c>
      <c r="V163" s="2">
        <f>V161</f>
        <v>1</v>
      </c>
      <c r="W163" s="2">
        <f>J163</f>
        <v>-1728</v>
      </c>
      <c r="X163" s="2">
        <f>W163</f>
        <v>-1728</v>
      </c>
      <c r="Y163" s="2">
        <f>W163</f>
        <v>-1728</v>
      </c>
      <c r="Z163" s="3"/>
      <c r="AA163" s="3"/>
      <c r="AB163" s="3"/>
      <c r="AC163" s="3"/>
      <c r="AD163" s="3"/>
      <c r="AE163" s="2">
        <f>P163</f>
        <v>343</v>
      </c>
      <c r="AF163" s="2">
        <v>1</v>
      </c>
      <c r="AG163" s="2" t="s">
        <v>294</v>
      </c>
      <c r="AH163" s="98" t="s">
        <v>494</v>
      </c>
      <c r="AK163" s="2">
        <f>AK161</f>
        <v>2</v>
      </c>
      <c r="AL163" s="2">
        <f>W163+45</f>
        <v>-1683</v>
      </c>
      <c r="AM163" s="2">
        <f>AL163</f>
        <v>-1683</v>
      </c>
      <c r="AN163" s="2">
        <f>AL163</f>
        <v>-1683</v>
      </c>
      <c r="AO163" s="3"/>
      <c r="AP163" s="3"/>
      <c r="AQ163" s="3"/>
      <c r="AR163" s="3"/>
      <c r="AS163" s="3"/>
      <c r="BI163" s="2">
        <f>BI161</f>
        <v>329</v>
      </c>
      <c r="BJ163" s="2">
        <v>1</v>
      </c>
      <c r="BK163" s="2" t="s">
        <v>294</v>
      </c>
      <c r="BL163" s="98" t="s">
        <v>410</v>
      </c>
      <c r="BO163" s="2">
        <v>3</v>
      </c>
      <c r="BP163" s="2">
        <f>BP161+40</f>
        <v>-1491</v>
      </c>
      <c r="BQ163" s="2">
        <f>BP163</f>
        <v>-1491</v>
      </c>
      <c r="BR163" s="2">
        <f>BP163</f>
        <v>-1491</v>
      </c>
      <c r="BY163" s="1"/>
      <c r="BZ163" s="1"/>
      <c r="CJ163" s="3"/>
      <c r="CN163" s="1"/>
      <c r="CO163" s="1"/>
      <c r="CP163" s="1"/>
      <c r="CQ163" s="1"/>
      <c r="CR163" s="1">
        <f>SUM(CR122:CR161)</f>
        <v>242</v>
      </c>
      <c r="CS163" s="1"/>
      <c r="CT163" s="1"/>
      <c r="CW163" s="3"/>
      <c r="ED163" s="3"/>
      <c r="EE163" s="3"/>
      <c r="EF163" s="1">
        <v>213</v>
      </c>
      <c r="EG163" s="2">
        <v>1</v>
      </c>
      <c r="EH163" s="2" t="s">
        <v>296</v>
      </c>
      <c r="EI163" s="98" t="s">
        <v>108</v>
      </c>
      <c r="EL163" s="2">
        <f>EO163-EM163</f>
        <v>67</v>
      </c>
      <c r="EM163" s="68">
        <v>480</v>
      </c>
      <c r="EN163" s="69">
        <v>529</v>
      </c>
      <c r="EO163" s="70">
        <v>547</v>
      </c>
      <c r="EQ163" s="3"/>
      <c r="ER163" s="3"/>
      <c r="ES163" s="3"/>
      <c r="ET163" s="3"/>
      <c r="GN163" s="3">
        <v>32</v>
      </c>
      <c r="GO163" s="3" t="s">
        <v>365</v>
      </c>
      <c r="GR163" s="3">
        <f>GR161+112</f>
        <v>5222</v>
      </c>
      <c r="GS163" s="3">
        <v>1290</v>
      </c>
      <c r="GT163" s="3">
        <v>240</v>
      </c>
      <c r="DRW163" s="7"/>
      <c r="DYM163" s="7"/>
      <c r="EES163" s="7"/>
      <c r="EZG163" s="7"/>
      <c r="FDA163" s="7"/>
      <c r="FDB163" s="7"/>
    </row>
    <row r="164" spans="1:202 3195:4063 4161:4162" ht="5.0999999999999996" customHeight="1" x14ac:dyDescent="0.25">
      <c r="A164" s="2"/>
      <c r="B164" s="2"/>
      <c r="F164"/>
      <c r="I164" s="1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BY164" s="1"/>
      <c r="BZ164" s="1"/>
      <c r="CM164" s="1"/>
      <c r="CN164" s="1"/>
      <c r="CO164" s="1"/>
      <c r="CP164" s="1"/>
      <c r="CQ164" s="1"/>
      <c r="CR164" s="1"/>
      <c r="CS164" s="1"/>
      <c r="CT164" s="1"/>
      <c r="CW164" s="3"/>
      <c r="ED164" s="3"/>
      <c r="EE164" s="3"/>
      <c r="EQ164" s="3"/>
      <c r="ER164" s="3"/>
      <c r="ES164" s="3"/>
      <c r="ET164" s="3"/>
      <c r="EZG164" s="7"/>
      <c r="FDA164" s="7"/>
      <c r="FDB164" s="7"/>
    </row>
    <row r="165" spans="1:202 3195:4063 4161:4162" ht="15" customHeight="1" x14ac:dyDescent="0.25">
      <c r="A165" s="2">
        <f>A163+2</f>
        <v>345</v>
      </c>
      <c r="B165" s="1">
        <v>1</v>
      </c>
      <c r="C165" s="1" t="s">
        <v>296</v>
      </c>
      <c r="D165" s="1" t="s">
        <v>110</v>
      </c>
      <c r="E165">
        <v>87</v>
      </c>
      <c r="F165">
        <f>G165-E165</f>
        <v>60</v>
      </c>
      <c r="G165" s="1">
        <v>147</v>
      </c>
      <c r="H165" s="80">
        <f>I167</f>
        <v>-1951</v>
      </c>
      <c r="I165" s="101">
        <f>H165+E165</f>
        <v>-1864</v>
      </c>
      <c r="J165" s="84">
        <f>H165+G165</f>
        <v>-1804</v>
      </c>
      <c r="K165" s="3"/>
      <c r="L165" s="3">
        <v>23</v>
      </c>
      <c r="M165" s="12">
        <f>M167+1</f>
        <v>22</v>
      </c>
      <c r="N165" s="3"/>
      <c r="O165" s="3"/>
      <c r="P165" s="2">
        <f>A165</f>
        <v>345</v>
      </c>
      <c r="Q165" s="2">
        <v>1</v>
      </c>
      <c r="R165" s="2" t="s">
        <v>294</v>
      </c>
      <c r="S165" s="98" t="s">
        <v>401</v>
      </c>
      <c r="V165" s="2">
        <f>V163</f>
        <v>1</v>
      </c>
      <c r="W165" s="2">
        <f>J165</f>
        <v>-1804</v>
      </c>
      <c r="X165" s="2">
        <f>W165</f>
        <v>-1804</v>
      </c>
      <c r="Y165" s="2">
        <f>W165</f>
        <v>-1804</v>
      </c>
      <c r="Z165" s="3"/>
      <c r="AA165" s="3"/>
      <c r="AB165" s="3"/>
      <c r="AC165" s="3"/>
      <c r="AD165" s="3"/>
      <c r="AE165" s="2">
        <f>AE167</f>
        <v>347</v>
      </c>
      <c r="AF165" s="2">
        <v>1</v>
      </c>
      <c r="AG165" s="2" t="s">
        <v>294</v>
      </c>
      <c r="AH165" s="98" t="s">
        <v>530</v>
      </c>
      <c r="AK165" s="2">
        <v>3</v>
      </c>
      <c r="AL165" s="2">
        <f>AL167+50</f>
        <v>-1731</v>
      </c>
      <c r="AM165" s="2">
        <f>AL165</f>
        <v>-1731</v>
      </c>
      <c r="AN165" s="2">
        <f>AL165</f>
        <v>-1731</v>
      </c>
      <c r="AO165" s="3"/>
      <c r="AP165" s="3"/>
      <c r="AQ165" s="3"/>
      <c r="AR165" s="3"/>
      <c r="AS165" s="3"/>
      <c r="BI165" s="2">
        <f>BI163</f>
        <v>329</v>
      </c>
      <c r="BJ165" s="2">
        <v>1</v>
      </c>
      <c r="BK165" s="2" t="s">
        <v>294</v>
      </c>
      <c r="BL165" s="98" t="s">
        <v>413</v>
      </c>
      <c r="BO165" s="2">
        <v>4</v>
      </c>
      <c r="BP165" s="2">
        <f>BP163+40</f>
        <v>-1451</v>
      </c>
      <c r="BQ165" s="2">
        <f>BP165</f>
        <v>-1451</v>
      </c>
      <c r="BR165" s="2">
        <f>BP165</f>
        <v>-1451</v>
      </c>
      <c r="BY165" s="1"/>
      <c r="BZ165" s="1"/>
      <c r="CJ165" s="3"/>
      <c r="CM165" s="3"/>
      <c r="CN165" s="1"/>
      <c r="CO165" s="56" t="s">
        <v>8</v>
      </c>
      <c r="CP165" s="1"/>
      <c r="CQ165" s="1"/>
      <c r="CR165" s="1"/>
      <c r="CS165" s="1"/>
      <c r="CT165" s="1"/>
      <c r="CU165" s="1"/>
      <c r="CW165" s="3"/>
      <c r="ED165" s="3"/>
      <c r="EE165" s="3"/>
      <c r="EF165" s="1">
        <v>221</v>
      </c>
      <c r="EG165" s="2">
        <v>1</v>
      </c>
      <c r="EH165" s="2" t="s">
        <v>296</v>
      </c>
      <c r="EI165" s="98" t="s">
        <v>102</v>
      </c>
      <c r="EL165" s="2">
        <f>EO165-EM165</f>
        <v>76</v>
      </c>
      <c r="EM165" s="68">
        <v>354</v>
      </c>
      <c r="EN165" s="69">
        <v>387</v>
      </c>
      <c r="EO165" s="70">
        <v>430</v>
      </c>
      <c r="EQ165" s="3"/>
      <c r="ER165" s="3"/>
      <c r="ES165" s="3"/>
      <c r="ET165" s="3"/>
      <c r="GN165" s="3">
        <v>33</v>
      </c>
      <c r="GO165" s="3" t="s">
        <v>330</v>
      </c>
      <c r="GR165" s="3">
        <v>2400</v>
      </c>
      <c r="GS165" s="3">
        <v>2067</v>
      </c>
      <c r="GT165" s="3">
        <v>600</v>
      </c>
      <c r="DSQ165" s="7"/>
      <c r="DYY165" s="7"/>
      <c r="EHM165" s="7"/>
      <c r="EZG165" s="7"/>
      <c r="FDA165" s="7"/>
      <c r="FDB165" s="7"/>
    </row>
    <row r="166" spans="1:202 3195:4063 4161:4162" ht="5.0999999999999996" customHeight="1" x14ac:dyDescent="0.25">
      <c r="A166" s="2"/>
      <c r="F166"/>
      <c r="I166" s="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CM166" s="3"/>
      <c r="CN166" s="1"/>
      <c r="CW166" s="3"/>
      <c r="EC166" s="3"/>
      <c r="ED166" s="3"/>
      <c r="EE166" s="3"/>
      <c r="EP166" s="3"/>
      <c r="EQ166" s="3"/>
      <c r="ER166" s="3"/>
      <c r="ES166" s="3"/>
      <c r="ET166" s="3"/>
      <c r="EZG166" s="7"/>
      <c r="FDA166" s="7"/>
      <c r="FDB166" s="7"/>
    </row>
    <row r="167" spans="1:202 3195:4063 4161:4162" ht="15" customHeight="1" x14ac:dyDescent="0.25">
      <c r="A167" s="2">
        <f>A165+2</f>
        <v>347</v>
      </c>
      <c r="B167" s="1">
        <v>1</v>
      </c>
      <c r="C167" s="1" t="s">
        <v>296</v>
      </c>
      <c r="D167" s="1" t="s">
        <v>238</v>
      </c>
      <c r="E167">
        <v>60</v>
      </c>
      <c r="F167">
        <f>G167-E167</f>
        <v>120</v>
      </c>
      <c r="G167" s="1">
        <v>180</v>
      </c>
      <c r="H167" s="80">
        <f>I169</f>
        <v>-2011</v>
      </c>
      <c r="I167" s="83">
        <f>H167+E167</f>
        <v>-1951</v>
      </c>
      <c r="J167" s="84">
        <f>H167+G167</f>
        <v>-1831</v>
      </c>
      <c r="K167" s="3"/>
      <c r="L167" s="3">
        <v>22</v>
      </c>
      <c r="M167" s="12">
        <f>M169+1</f>
        <v>21</v>
      </c>
      <c r="N167" s="3"/>
      <c r="O167" s="3"/>
      <c r="P167" s="2">
        <f>A167</f>
        <v>347</v>
      </c>
      <c r="Q167" s="2">
        <v>1</v>
      </c>
      <c r="R167" s="2" t="s">
        <v>294</v>
      </c>
      <c r="S167" s="98" t="s">
        <v>400</v>
      </c>
      <c r="V167" s="2">
        <f>V165</f>
        <v>1</v>
      </c>
      <c r="W167" s="2">
        <f>J167</f>
        <v>-1831</v>
      </c>
      <c r="X167" s="2">
        <f>W167</f>
        <v>-1831</v>
      </c>
      <c r="Y167" s="2">
        <f>W167</f>
        <v>-1831</v>
      </c>
      <c r="Z167" s="3"/>
      <c r="AA167" s="3"/>
      <c r="AB167" s="3"/>
      <c r="AC167" s="3"/>
      <c r="AD167" s="3"/>
      <c r="AE167" s="2">
        <f>P167</f>
        <v>347</v>
      </c>
      <c r="AF167" s="2">
        <v>1</v>
      </c>
      <c r="AG167" s="2" t="s">
        <v>294</v>
      </c>
      <c r="AH167" s="98" t="s">
        <v>401</v>
      </c>
      <c r="AK167" s="2">
        <v>2</v>
      </c>
      <c r="AL167" s="2">
        <f>W167+50</f>
        <v>-1781</v>
      </c>
      <c r="AM167" s="2">
        <f>AL167</f>
        <v>-1781</v>
      </c>
      <c r="AN167" s="2">
        <f>AL167</f>
        <v>-1781</v>
      </c>
      <c r="AO167" s="3"/>
      <c r="AP167" s="3"/>
      <c r="AQ167" s="3"/>
      <c r="AR167" s="3"/>
      <c r="AS167" s="3"/>
      <c r="BY167" s="1"/>
      <c r="BZ167" s="3"/>
      <c r="CJ167" s="3"/>
      <c r="CM167" s="2">
        <v>293</v>
      </c>
      <c r="CN167" s="1">
        <v>1</v>
      </c>
      <c r="CO167" s="1" t="s">
        <v>296</v>
      </c>
      <c r="CP167" s="3" t="s">
        <v>248</v>
      </c>
      <c r="CQ167" s="3"/>
      <c r="CR167" s="3">
        <v>40</v>
      </c>
      <c r="CS167" s="1"/>
      <c r="CT167" s="58">
        <f>CU167</f>
        <v>-1096</v>
      </c>
      <c r="CU167" s="58">
        <v>-1096</v>
      </c>
      <c r="CV167" s="87">
        <f>CU167+CR167</f>
        <v>-1056</v>
      </c>
      <c r="CW167" s="3"/>
      <c r="DB167" s="2">
        <f>CM167</f>
        <v>293</v>
      </c>
      <c r="DC167" s="2">
        <v>1</v>
      </c>
      <c r="DD167" s="2" t="s">
        <v>294</v>
      </c>
      <c r="DE167" s="98" t="s">
        <v>440</v>
      </c>
      <c r="DH167" s="2">
        <v>1</v>
      </c>
      <c r="DI167" s="2">
        <f>CV167</f>
        <v>-1056</v>
      </c>
      <c r="DJ167" s="2">
        <f>DI167</f>
        <v>-1056</v>
      </c>
      <c r="DK167" s="2">
        <f>DI167</f>
        <v>-1056</v>
      </c>
      <c r="EC167" s="3"/>
      <c r="ED167" s="3"/>
      <c r="EE167" s="3"/>
      <c r="EP167" s="3"/>
      <c r="EQ167" s="3"/>
      <c r="ER167" s="3"/>
      <c r="ES167" s="3"/>
      <c r="ET167" s="3"/>
      <c r="GN167" s="3">
        <v>34</v>
      </c>
      <c r="GO167" s="3" t="s">
        <v>327</v>
      </c>
      <c r="GR167" s="3">
        <f>GR165+645</f>
        <v>3045</v>
      </c>
      <c r="GS167" s="3">
        <v>2067</v>
      </c>
      <c r="GT167" s="3">
        <v>430</v>
      </c>
      <c r="DSR167" s="7"/>
      <c r="DZP167" s="7"/>
      <c r="EHM167" s="7"/>
      <c r="EZG167" s="7"/>
      <c r="FDA167" s="7"/>
      <c r="FDB167" s="7"/>
    </row>
    <row r="168" spans="1:202 3195:4063 4161:4162" ht="5.0999999999999996" customHeight="1" x14ac:dyDescent="0.25">
      <c r="A168" s="2"/>
      <c r="F168"/>
      <c r="I168" s="1"/>
      <c r="J168" s="3"/>
      <c r="K168" s="3"/>
      <c r="L168" s="3"/>
      <c r="M168" s="3"/>
      <c r="N168" s="3"/>
      <c r="O168" s="3"/>
      <c r="P168" s="12"/>
      <c r="Q168" s="12"/>
      <c r="R168" s="12"/>
      <c r="S168" s="12"/>
      <c r="T168" s="12"/>
      <c r="U168" s="12"/>
      <c r="W168" s="12"/>
      <c r="X168" s="12"/>
      <c r="Y168" s="12"/>
      <c r="Z168" s="3"/>
      <c r="AA168" s="3"/>
      <c r="AB168" s="3"/>
      <c r="AC168" s="3"/>
      <c r="AD168" s="3"/>
      <c r="AO168" s="3"/>
      <c r="AP168" s="3"/>
      <c r="AQ168" s="3"/>
      <c r="AR168" s="3"/>
      <c r="AS168" s="3"/>
      <c r="BE168" s="3"/>
      <c r="BF168" s="3"/>
      <c r="BG168" s="3"/>
      <c r="BH168" s="3"/>
      <c r="BS168" s="3"/>
      <c r="BT168" s="3"/>
      <c r="BU168" s="3"/>
      <c r="BV168" s="3"/>
      <c r="BW168" s="3"/>
      <c r="BX168" s="3"/>
      <c r="BY168" s="1"/>
      <c r="BZ168" s="1"/>
      <c r="CA168" s="3"/>
      <c r="CB168" s="3"/>
      <c r="CC168" s="3"/>
      <c r="CE168" s="3"/>
      <c r="CF168" s="3"/>
      <c r="CG168" s="3"/>
      <c r="CH168" s="3"/>
      <c r="CI168" s="3"/>
      <c r="CJ168" s="3"/>
      <c r="CK168" s="3"/>
      <c r="CL168" s="3"/>
      <c r="CN168" s="1"/>
      <c r="CO168" s="3"/>
      <c r="CP168" s="3"/>
      <c r="CQ168" s="3"/>
      <c r="CR168" s="3"/>
      <c r="CS168" s="1"/>
      <c r="CT168" s="16"/>
      <c r="CU168" s="16"/>
      <c r="CV168" s="16"/>
      <c r="CW168" s="3"/>
      <c r="EC168" s="3"/>
      <c r="ED168" s="3"/>
      <c r="EE168" s="3"/>
      <c r="EP168" s="3"/>
      <c r="EQ168" s="3"/>
      <c r="ER168" s="3"/>
      <c r="ES168" s="3"/>
      <c r="ET168" s="3"/>
      <c r="EZG168" s="7"/>
      <c r="FDA168" s="7"/>
      <c r="FDB168" s="7"/>
    </row>
    <row r="169" spans="1:202 3195:4063 4161:4162" ht="15" customHeight="1" x14ac:dyDescent="0.25">
      <c r="A169" s="2">
        <f>A167+2</f>
        <v>349</v>
      </c>
      <c r="B169" s="1">
        <v>1</v>
      </c>
      <c r="C169" s="1" t="s">
        <v>296</v>
      </c>
      <c r="D169" s="1" t="s">
        <v>240</v>
      </c>
      <c r="E169">
        <v>100</v>
      </c>
      <c r="F169">
        <f>G169-E169</f>
        <v>75</v>
      </c>
      <c r="G169" s="1">
        <v>175</v>
      </c>
      <c r="H169" s="80">
        <f>I171</f>
        <v>-2111</v>
      </c>
      <c r="I169" s="83">
        <f>H169+E169</f>
        <v>-2011</v>
      </c>
      <c r="J169" s="84">
        <f>H169+G169</f>
        <v>-1936</v>
      </c>
      <c r="K169" s="12"/>
      <c r="L169" s="3">
        <v>21</v>
      </c>
      <c r="M169" s="12">
        <f>M171+1</f>
        <v>20</v>
      </c>
      <c r="N169" s="3"/>
      <c r="O169" s="3"/>
      <c r="P169" s="2">
        <f>A169</f>
        <v>349</v>
      </c>
      <c r="Q169" s="2">
        <v>1</v>
      </c>
      <c r="R169" s="2" t="s">
        <v>294</v>
      </c>
      <c r="S169" s="98" t="s">
        <v>379</v>
      </c>
      <c r="V169" s="2">
        <f>V167</f>
        <v>1</v>
      </c>
      <c r="W169" s="2">
        <f>J169</f>
        <v>-1936</v>
      </c>
      <c r="X169" s="2">
        <f>W169</f>
        <v>-1936</v>
      </c>
      <c r="Y169" s="2">
        <f>W169</f>
        <v>-1936</v>
      </c>
      <c r="Z169" s="3"/>
      <c r="AA169" s="3"/>
      <c r="AB169" s="3"/>
      <c r="AC169" s="3"/>
      <c r="AD169" s="3"/>
      <c r="AE169" s="3">
        <f>P169</f>
        <v>349</v>
      </c>
      <c r="AF169" s="2">
        <v>1</v>
      </c>
      <c r="AG169" s="2" t="s">
        <v>294</v>
      </c>
      <c r="AH169" s="97" t="s">
        <v>399</v>
      </c>
      <c r="AI169" s="3"/>
      <c r="AJ169" s="3"/>
      <c r="AK169" s="2">
        <f>AK167</f>
        <v>2</v>
      </c>
      <c r="AL169" s="2">
        <f>W169+45</f>
        <v>-1891</v>
      </c>
      <c r="AM169" s="2">
        <f>AL169</f>
        <v>-1891</v>
      </c>
      <c r="AN169" s="2">
        <f>AL169</f>
        <v>-1891</v>
      </c>
      <c r="AO169" s="3"/>
      <c r="AP169" s="3"/>
      <c r="AQ169" s="3"/>
      <c r="AR169" s="3"/>
      <c r="AS169" s="3"/>
      <c r="BE169" s="3"/>
      <c r="BF169" s="3"/>
      <c r="BG169" s="3"/>
      <c r="BH169" s="3"/>
      <c r="BI169" s="1">
        <v>375</v>
      </c>
      <c r="BJ169" s="1">
        <v>1</v>
      </c>
      <c r="BK169" s="1" t="s">
        <v>296</v>
      </c>
      <c r="BL169" s="1" t="s">
        <v>269</v>
      </c>
      <c r="BM169" s="1">
        <v>50</v>
      </c>
      <c r="BN169">
        <f>BO169-BM169</f>
        <v>350</v>
      </c>
      <c r="BO169" s="1">
        <v>400</v>
      </c>
      <c r="BP169" s="118">
        <f>H185+20</f>
        <v>-2441</v>
      </c>
      <c r="BQ169" s="118">
        <f>BP169+BM169</f>
        <v>-2391</v>
      </c>
      <c r="BR169" s="118">
        <f>BP169+BO169</f>
        <v>-2041</v>
      </c>
      <c r="BS169" s="3"/>
      <c r="BT169" s="3"/>
      <c r="BU169" s="3">
        <v>13</v>
      </c>
      <c r="BV169" s="3"/>
      <c r="BW169" s="3"/>
      <c r="BX169" s="2">
        <f>BI169</f>
        <v>375</v>
      </c>
      <c r="BY169" s="2">
        <v>1</v>
      </c>
      <c r="BZ169" s="2" t="s">
        <v>294</v>
      </c>
      <c r="CA169" s="98" t="s">
        <v>622</v>
      </c>
      <c r="CD169" s="2">
        <v>1</v>
      </c>
      <c r="CE169" s="2">
        <f>BR169</f>
        <v>-2041</v>
      </c>
      <c r="CF169" s="2">
        <f>CE169</f>
        <v>-2041</v>
      </c>
      <c r="CG169" s="2">
        <f>CE169</f>
        <v>-2041</v>
      </c>
      <c r="CH169" s="3"/>
      <c r="CI169" s="3"/>
      <c r="CJ169" s="3"/>
      <c r="CK169" s="3"/>
      <c r="CL169" s="3"/>
      <c r="CM169" s="2">
        <f>CM167+2</f>
        <v>295</v>
      </c>
      <c r="CN169" s="1">
        <v>1</v>
      </c>
      <c r="CO169" s="3" t="s">
        <v>296</v>
      </c>
      <c r="CP169" s="3" t="s">
        <v>250</v>
      </c>
      <c r="CR169" s="2">
        <v>20</v>
      </c>
      <c r="CS169" s="1"/>
      <c r="CT169" s="58">
        <f>CV171</f>
        <v>-1116</v>
      </c>
      <c r="CU169" s="58">
        <f>CT169+CQ169</f>
        <v>-1116</v>
      </c>
      <c r="CV169" s="59">
        <f>CU169+CR169</f>
        <v>-1096</v>
      </c>
      <c r="CW169" s="3"/>
      <c r="DE169" s="98"/>
      <c r="EC169" s="3"/>
      <c r="ED169" s="3"/>
      <c r="EE169" s="3"/>
      <c r="EP169" s="3"/>
      <c r="EQ169" s="3"/>
      <c r="ER169" s="3"/>
      <c r="ES169" s="3"/>
      <c r="ET169" s="3"/>
      <c r="GN169" s="3">
        <v>35</v>
      </c>
      <c r="GO169" s="3" t="s">
        <v>329</v>
      </c>
      <c r="GR169" s="3">
        <f>GR167+290</f>
        <v>3335</v>
      </c>
      <c r="GS169" s="3">
        <v>2067</v>
      </c>
      <c r="GT169" s="3">
        <v>430</v>
      </c>
      <c r="DTO169" s="7"/>
      <c r="EAS169" s="7"/>
      <c r="EKT169" s="7"/>
      <c r="EZG169" s="7"/>
      <c r="FDA169" s="7"/>
      <c r="FDB169" s="7"/>
    </row>
    <row r="170" spans="1:202 3195:4063 4161:4162" ht="5.0999999999999996" customHeight="1" x14ac:dyDescent="0.25">
      <c r="A170" s="2"/>
      <c r="F170"/>
      <c r="H170" s="48"/>
      <c r="I170" s="48"/>
      <c r="J170" s="1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L170" s="3"/>
      <c r="AM170" s="3"/>
      <c r="AN170" s="3"/>
      <c r="AO170" s="3"/>
      <c r="AP170" s="3"/>
      <c r="AQ170" s="3"/>
      <c r="AR170" s="3"/>
      <c r="AS170" s="3"/>
      <c r="BE170" s="3"/>
      <c r="BF170" s="3"/>
      <c r="BG170" s="3"/>
      <c r="BH170" s="3"/>
      <c r="BS170" s="3"/>
      <c r="BT170" s="3"/>
      <c r="BU170" s="3"/>
      <c r="BV170" s="3"/>
      <c r="BW170" s="3"/>
      <c r="BX170" s="3"/>
      <c r="BY170" s="1"/>
      <c r="BZ170" s="1"/>
      <c r="CA170" s="3"/>
      <c r="CB170" s="3"/>
      <c r="CC170" s="3"/>
      <c r="CE170" s="3"/>
      <c r="CF170" s="3"/>
      <c r="CG170" s="3"/>
      <c r="CH170" s="3"/>
      <c r="CI170" s="3"/>
      <c r="CJ170" s="3"/>
      <c r="CK170" s="3"/>
      <c r="CL170" s="3"/>
      <c r="CN170" s="1"/>
      <c r="CS170" s="1"/>
      <c r="CT170" s="88"/>
      <c r="CU170" s="88"/>
      <c r="CV170" s="88"/>
      <c r="CW170" s="3"/>
      <c r="EC170" s="3"/>
      <c r="ED170" s="3"/>
      <c r="EE170" s="3"/>
      <c r="EP170" s="3"/>
      <c r="EQ170" s="3"/>
      <c r="ER170" s="3"/>
      <c r="ES170" s="3"/>
      <c r="ET170" s="3"/>
      <c r="EZG170" s="7"/>
      <c r="FDA170" s="7"/>
      <c r="FDB170" s="7"/>
    </row>
    <row r="171" spans="1:202 3195:4063 4161:4162" ht="15" customHeight="1" x14ac:dyDescent="0.25">
      <c r="A171" s="2">
        <f>A169+2</f>
        <v>351</v>
      </c>
      <c r="B171" s="1">
        <v>1</v>
      </c>
      <c r="C171" s="1" t="s">
        <v>296</v>
      </c>
      <c r="D171" s="1" t="s">
        <v>242</v>
      </c>
      <c r="E171" s="51">
        <v>130</v>
      </c>
      <c r="F171">
        <f>G171-E171</f>
        <v>75</v>
      </c>
      <c r="G171" s="1">
        <v>205</v>
      </c>
      <c r="H171" s="80">
        <f>I173</f>
        <v>-2241</v>
      </c>
      <c r="I171" s="83">
        <f>H171+E171</f>
        <v>-2111</v>
      </c>
      <c r="J171" s="84">
        <f>H171+G171</f>
        <v>-2036</v>
      </c>
      <c r="K171" s="12"/>
      <c r="L171" s="3">
        <v>20</v>
      </c>
      <c r="M171" s="12">
        <f>M173+1</f>
        <v>19</v>
      </c>
      <c r="N171" s="3"/>
      <c r="O171" s="3"/>
      <c r="P171" s="2">
        <f>A171</f>
        <v>351</v>
      </c>
      <c r="Q171" s="2">
        <v>1</v>
      </c>
      <c r="R171" s="2" t="s">
        <v>294</v>
      </c>
      <c r="S171" s="98" t="s">
        <v>397</v>
      </c>
      <c r="V171" s="2">
        <f>V169</f>
        <v>1</v>
      </c>
      <c r="W171" s="2">
        <f>J171</f>
        <v>-2036</v>
      </c>
      <c r="X171" s="2">
        <f>W171</f>
        <v>-2036</v>
      </c>
      <c r="Y171" s="2">
        <f>W171</f>
        <v>-2036</v>
      </c>
      <c r="Z171" s="3"/>
      <c r="AA171" s="3"/>
      <c r="AB171" s="3"/>
      <c r="AC171" s="3"/>
      <c r="AD171" s="3"/>
      <c r="AE171" s="2">
        <f>AE169</f>
        <v>349</v>
      </c>
      <c r="AF171" s="2">
        <v>1</v>
      </c>
      <c r="AG171" s="2" t="s">
        <v>294</v>
      </c>
      <c r="AH171" s="98" t="s">
        <v>398</v>
      </c>
      <c r="AK171" s="2">
        <v>3</v>
      </c>
      <c r="AL171" s="2">
        <f>AL169+50</f>
        <v>-1841</v>
      </c>
      <c r="AM171" s="2">
        <f>AL171</f>
        <v>-1841</v>
      </c>
      <c r="AN171" s="2">
        <f>AL171</f>
        <v>-1841</v>
      </c>
      <c r="AO171" s="3"/>
      <c r="AP171" s="3"/>
      <c r="AQ171" s="3"/>
      <c r="AR171" s="3"/>
      <c r="AS171" s="3"/>
      <c r="AT171" s="1">
        <v>331</v>
      </c>
      <c r="AU171" s="2">
        <v>1</v>
      </c>
      <c r="AV171" s="2" t="s">
        <v>296</v>
      </c>
      <c r="AW171" s="2" t="s">
        <v>298</v>
      </c>
      <c r="AX171" s="2">
        <v>59</v>
      </c>
      <c r="AY171">
        <f>AZ171-AX171</f>
        <v>74</v>
      </c>
      <c r="AZ171" s="2">
        <v>133</v>
      </c>
      <c r="BA171" s="120">
        <f>BB173</f>
        <v>-1754</v>
      </c>
      <c r="BB171" s="120">
        <f>BA171+AX171</f>
        <v>-1695</v>
      </c>
      <c r="BC171" s="120">
        <f>BA171+AZ171</f>
        <v>-1621</v>
      </c>
      <c r="BE171" s="3"/>
      <c r="BF171" s="3"/>
      <c r="BG171" s="3"/>
      <c r="BH171" s="3"/>
      <c r="BS171" s="3"/>
      <c r="BT171" s="3"/>
      <c r="BU171" s="3"/>
      <c r="BV171" s="3"/>
      <c r="BW171" s="3"/>
      <c r="BX171" s="3"/>
      <c r="BY171" s="1"/>
      <c r="BZ171" s="1"/>
      <c r="CA171" s="3"/>
      <c r="CB171" s="3"/>
      <c r="CC171" s="3"/>
      <c r="CE171" s="3"/>
      <c r="CF171" s="3"/>
      <c r="CG171" s="3"/>
      <c r="CH171" s="3"/>
      <c r="CI171" s="3"/>
      <c r="CJ171" s="3"/>
      <c r="CK171" s="3"/>
      <c r="CL171" s="3"/>
      <c r="CM171" s="2">
        <f>CM169+2</f>
        <v>297</v>
      </c>
      <c r="CN171" s="1">
        <v>1</v>
      </c>
      <c r="CO171" s="3" t="s">
        <v>296</v>
      </c>
      <c r="CP171" s="2" t="s">
        <v>252</v>
      </c>
      <c r="CR171" s="2">
        <v>40</v>
      </c>
      <c r="CS171" s="1"/>
      <c r="CT171" s="58">
        <f>CV173</f>
        <v>-1156</v>
      </c>
      <c r="CU171" s="58">
        <f>CT171+CQ171</f>
        <v>-1156</v>
      </c>
      <c r="CV171" s="59">
        <f>CU171+CR171</f>
        <v>-1116</v>
      </c>
      <c r="CW171" s="3"/>
      <c r="DB171" s="2">
        <f>CM171</f>
        <v>297</v>
      </c>
      <c r="DC171" s="2">
        <v>1</v>
      </c>
      <c r="DD171" s="2" t="s">
        <v>294</v>
      </c>
      <c r="DE171" s="98" t="s">
        <v>439</v>
      </c>
      <c r="DH171" s="2">
        <v>1</v>
      </c>
      <c r="DI171" s="2">
        <f>CV171</f>
        <v>-1116</v>
      </c>
      <c r="DJ171" s="2">
        <f>DI171</f>
        <v>-1116</v>
      </c>
      <c r="DK171" s="2">
        <f>DI171</f>
        <v>-1116</v>
      </c>
      <c r="EC171" s="3"/>
      <c r="ED171" s="3"/>
      <c r="EE171" s="3"/>
      <c r="EP171" s="3"/>
      <c r="EQ171" s="3"/>
      <c r="ER171" s="3"/>
      <c r="ES171" s="3"/>
      <c r="ET171" s="3"/>
      <c r="GN171" s="3">
        <v>36</v>
      </c>
      <c r="GO171" s="3" t="s">
        <v>328</v>
      </c>
      <c r="GR171" s="3">
        <f>GR169+290</f>
        <v>3625</v>
      </c>
      <c r="GS171" s="3">
        <v>2067</v>
      </c>
      <c r="GT171" s="3">
        <v>430</v>
      </c>
      <c r="DTP171" s="7"/>
      <c r="ECV171" s="7"/>
      <c r="EZG171" s="7"/>
      <c r="FDA171" s="7"/>
      <c r="FDB171" s="7"/>
    </row>
    <row r="172" spans="1:202 3195:4063 4161:4162" ht="5.0999999999999996" customHeight="1" x14ac:dyDescent="0.25">
      <c r="A172" s="2"/>
      <c r="F172"/>
      <c r="H172" s="48"/>
      <c r="I172" s="48"/>
      <c r="J172" s="1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L172" s="3"/>
      <c r="AM172" s="3"/>
      <c r="AN172" s="3"/>
      <c r="AO172" s="3"/>
      <c r="AP172" s="3"/>
      <c r="AQ172" s="3"/>
      <c r="AR172" s="3"/>
      <c r="AS172" s="3"/>
      <c r="BA172" s="3"/>
      <c r="BB172" s="3"/>
      <c r="BC172" s="3"/>
      <c r="BD172" s="3"/>
      <c r="BE172" s="3"/>
      <c r="BF172" s="3"/>
      <c r="BG172" s="3"/>
      <c r="BH172" s="3"/>
      <c r="BS172" s="3"/>
      <c r="BT172" s="3"/>
      <c r="BU172" s="3"/>
      <c r="BV172" s="3"/>
      <c r="BW172" s="3"/>
      <c r="BX172" s="3"/>
      <c r="BY172" s="1"/>
      <c r="BZ172" s="1"/>
      <c r="CA172" s="3"/>
      <c r="CB172" s="3"/>
      <c r="CC172" s="3"/>
      <c r="CE172" s="3"/>
      <c r="CF172" s="3"/>
      <c r="CG172" s="3"/>
      <c r="CH172" s="3"/>
      <c r="CI172" s="3"/>
      <c r="CJ172" s="3"/>
      <c r="CK172" s="3"/>
      <c r="CL172" s="3"/>
      <c r="CN172" s="1"/>
      <c r="CO172" s="3"/>
      <c r="CP172" s="3"/>
      <c r="CS172" s="1"/>
      <c r="CT172" s="49"/>
      <c r="CU172" s="49"/>
      <c r="CV172" s="49"/>
      <c r="CW172" s="3"/>
      <c r="EC172" s="3"/>
      <c r="ED172" s="3"/>
      <c r="EE172" s="3"/>
      <c r="EP172" s="3"/>
      <c r="EQ172" s="3"/>
      <c r="ER172" s="3"/>
      <c r="ES172" s="3"/>
      <c r="ET172" s="3"/>
      <c r="EZG172" s="7"/>
      <c r="FDA172" s="7"/>
      <c r="FDB172" s="7"/>
    </row>
    <row r="173" spans="1:202 3195:4063 4161:4162" ht="15" customHeight="1" x14ac:dyDescent="0.25">
      <c r="A173" s="2">
        <f>A171+2</f>
        <v>353</v>
      </c>
      <c r="B173" s="1">
        <v>1</v>
      </c>
      <c r="C173" s="1" t="s">
        <v>296</v>
      </c>
      <c r="D173" s="1" t="s">
        <v>244</v>
      </c>
      <c r="E173">
        <v>29</v>
      </c>
      <c r="F173">
        <f>G173-E173</f>
        <v>119</v>
      </c>
      <c r="G173" s="1">
        <v>148</v>
      </c>
      <c r="H173" s="80">
        <f>I175</f>
        <v>-2270</v>
      </c>
      <c r="I173" s="83">
        <f>H173+E173</f>
        <v>-2241</v>
      </c>
      <c r="J173" s="84">
        <f>H173+G173</f>
        <v>-2122</v>
      </c>
      <c r="K173" s="12"/>
      <c r="L173" s="3">
        <v>19</v>
      </c>
      <c r="M173" s="12">
        <f>M175+1</f>
        <v>18</v>
      </c>
      <c r="N173" s="3"/>
      <c r="O173" s="3"/>
      <c r="P173" s="2">
        <f>A173</f>
        <v>353</v>
      </c>
      <c r="Q173" s="2">
        <v>1</v>
      </c>
      <c r="R173" s="2" t="s">
        <v>294</v>
      </c>
      <c r="S173" s="98" t="s">
        <v>396</v>
      </c>
      <c r="V173" s="2">
        <f>V171</f>
        <v>1</v>
      </c>
      <c r="W173" s="2">
        <f>J173</f>
        <v>-2122</v>
      </c>
      <c r="X173" s="2">
        <f>W173</f>
        <v>-2122</v>
      </c>
      <c r="Y173" s="2">
        <f>W173</f>
        <v>-2122</v>
      </c>
      <c r="Z173" s="3"/>
      <c r="AA173" s="3"/>
      <c r="AB173" s="3"/>
      <c r="AC173" s="3"/>
      <c r="AD173" s="3"/>
      <c r="AE173" s="2">
        <f>AE171</f>
        <v>349</v>
      </c>
      <c r="AF173" s="2">
        <v>1</v>
      </c>
      <c r="AG173" s="2" t="s">
        <v>294</v>
      </c>
      <c r="AH173" s="98" t="s">
        <v>407</v>
      </c>
      <c r="AK173" s="2">
        <v>4</v>
      </c>
      <c r="AL173" s="2">
        <f>AL171+45</f>
        <v>-1796</v>
      </c>
      <c r="AM173" s="2">
        <f>AL173</f>
        <v>-1796</v>
      </c>
      <c r="AN173" s="2">
        <f>AL173</f>
        <v>-1796</v>
      </c>
      <c r="AO173" s="3"/>
      <c r="AP173" s="3"/>
      <c r="AQ173" s="3"/>
      <c r="AR173" s="3"/>
      <c r="AS173" s="3"/>
      <c r="AT173" s="2">
        <f>AT171+2</f>
        <v>333</v>
      </c>
      <c r="AU173" s="2">
        <v>1</v>
      </c>
      <c r="AV173" s="2" t="s">
        <v>296</v>
      </c>
      <c r="AW173" s="2" t="s">
        <v>299</v>
      </c>
      <c r="AX173" s="2">
        <v>60</v>
      </c>
      <c r="AY173">
        <f>AZ173-AX173</f>
        <v>77</v>
      </c>
      <c r="AZ173" s="2">
        <v>137</v>
      </c>
      <c r="BA173" s="120">
        <f>BB199</f>
        <v>-1814</v>
      </c>
      <c r="BB173" s="120">
        <f>BA173+AX173</f>
        <v>-1754</v>
      </c>
      <c r="BC173" s="120">
        <f>BA173+AZ173</f>
        <v>-1677</v>
      </c>
      <c r="BD173" s="3"/>
      <c r="BE173" s="3"/>
      <c r="BF173" s="3"/>
      <c r="BG173" s="3"/>
      <c r="BH173" s="3"/>
      <c r="BS173" s="3"/>
      <c r="BT173" s="3"/>
      <c r="BU173" s="3"/>
      <c r="BV173" s="3"/>
      <c r="BW173" s="3"/>
      <c r="BX173" s="3"/>
      <c r="BY173" s="1"/>
      <c r="BZ173" s="1"/>
      <c r="CA173" s="3"/>
      <c r="CB173" s="3"/>
      <c r="CC173" s="3"/>
      <c r="CE173" s="3"/>
      <c r="CF173" s="3"/>
      <c r="CG173" s="3"/>
      <c r="CH173" s="3"/>
      <c r="CI173" s="3"/>
      <c r="CJ173" s="3"/>
      <c r="CK173" s="3"/>
      <c r="CL173" s="3"/>
      <c r="CM173" s="2">
        <f>CM171+2</f>
        <v>299</v>
      </c>
      <c r="CN173" s="1">
        <v>1</v>
      </c>
      <c r="CO173" s="3" t="s">
        <v>296</v>
      </c>
      <c r="CP173" s="3" t="s">
        <v>254</v>
      </c>
      <c r="CQ173" s="2">
        <v>40</v>
      </c>
      <c r="CR173" s="2">
        <v>0</v>
      </c>
      <c r="CS173" s="1"/>
      <c r="CT173" s="86">
        <f>CV175</f>
        <v>-1196</v>
      </c>
      <c r="CU173" s="86">
        <f>CT173</f>
        <v>-1196</v>
      </c>
      <c r="CV173" s="87">
        <f>CT173+CQ173</f>
        <v>-1156</v>
      </c>
      <c r="CW173" s="3"/>
      <c r="DB173" s="2">
        <f>CM173</f>
        <v>299</v>
      </c>
      <c r="DC173" s="2">
        <v>1</v>
      </c>
      <c r="DD173" s="2" t="s">
        <v>294</v>
      </c>
      <c r="DE173" s="98" t="s">
        <v>437</v>
      </c>
      <c r="DH173" s="2">
        <f>DH171</f>
        <v>1</v>
      </c>
      <c r="DI173" s="2">
        <f>CV173</f>
        <v>-1156</v>
      </c>
      <c r="DJ173" s="2">
        <f>DI173</f>
        <v>-1156</v>
      </c>
      <c r="DK173" s="2">
        <f>DI173</f>
        <v>-1156</v>
      </c>
      <c r="DQ173" s="2">
        <f>DB173</f>
        <v>299</v>
      </c>
      <c r="DR173" s="2">
        <v>1</v>
      </c>
      <c r="DS173" s="2" t="s">
        <v>294</v>
      </c>
      <c r="DT173" s="98" t="s">
        <v>438</v>
      </c>
      <c r="DW173" s="2">
        <v>2</v>
      </c>
      <c r="DX173" s="2">
        <f>DI173+30</f>
        <v>-1126</v>
      </c>
      <c r="DY173" s="2">
        <f>DX173</f>
        <v>-1126</v>
      </c>
      <c r="DZ173" s="2">
        <f>DX173</f>
        <v>-1126</v>
      </c>
      <c r="EC173" s="3"/>
      <c r="ED173" s="3"/>
      <c r="EE173" s="3"/>
      <c r="EP173" s="3"/>
      <c r="EQ173" s="3"/>
      <c r="ER173" s="3"/>
      <c r="ES173" s="3"/>
      <c r="ET173" s="3"/>
      <c r="GN173" s="3">
        <v>37</v>
      </c>
      <c r="GO173" s="3" t="s">
        <v>331</v>
      </c>
      <c r="GR173" s="3">
        <v>4850</v>
      </c>
      <c r="GS173" s="3">
        <v>2385</v>
      </c>
      <c r="GT173" s="3">
        <v>200</v>
      </c>
      <c r="DUA173" s="7"/>
      <c r="ECX173" s="7"/>
      <c r="EZG173" s="7"/>
      <c r="FDA173" s="7"/>
      <c r="FDB173" s="7"/>
    </row>
    <row r="174" spans="1:202 3195:4063 4161:4162" ht="5.0999999999999996" customHeight="1" x14ac:dyDescent="0.25">
      <c r="A174" s="2"/>
      <c r="F174"/>
      <c r="H174" s="48"/>
      <c r="I174" s="48"/>
      <c r="J174" s="1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L174" s="3"/>
      <c r="AM174" s="3"/>
      <c r="AN174" s="3"/>
      <c r="AO174" s="3"/>
      <c r="AP174" s="3"/>
      <c r="AQ174" s="3"/>
      <c r="AR174" s="3"/>
      <c r="AS174" s="3"/>
      <c r="BD174" s="3"/>
      <c r="BE174" s="3"/>
      <c r="BF174" s="3"/>
      <c r="BG174" s="3"/>
      <c r="BH174" s="3"/>
      <c r="BS174" s="3"/>
      <c r="BT174" s="3"/>
      <c r="BU174" s="3"/>
      <c r="BV174" s="3"/>
      <c r="BW174" s="3"/>
      <c r="BX174" s="3"/>
      <c r="BY174" s="1"/>
      <c r="BZ174" s="1"/>
      <c r="CA174" s="3"/>
      <c r="CB174" s="3"/>
      <c r="CC174" s="3"/>
      <c r="CE174" s="3"/>
      <c r="CF174" s="3"/>
      <c r="CG174" s="3"/>
      <c r="CH174" s="3"/>
      <c r="CI174" s="3"/>
      <c r="CJ174" s="3"/>
      <c r="CK174" s="3"/>
      <c r="CL174" s="3"/>
      <c r="CN174" s="1"/>
      <c r="CO174" s="3"/>
      <c r="CP174" s="3"/>
      <c r="CQ174" s="3"/>
      <c r="CR174" s="3"/>
      <c r="CS174" s="1"/>
      <c r="CT174" s="16"/>
      <c r="CU174" s="16"/>
      <c r="CV174" s="16"/>
      <c r="CW174" s="3"/>
      <c r="EC174" s="3"/>
      <c r="ED174" s="3"/>
      <c r="EE174" s="3"/>
      <c r="EP174" s="3"/>
      <c r="EQ174" s="3"/>
      <c r="ER174" s="3"/>
      <c r="ES174" s="3"/>
      <c r="ET174" s="3"/>
      <c r="EZG174" s="7"/>
      <c r="FDA174" s="7"/>
      <c r="FDB174" s="7"/>
    </row>
    <row r="175" spans="1:202 3195:4063 4161:4162" ht="15" customHeight="1" x14ac:dyDescent="0.25">
      <c r="A175" s="2">
        <f>A173+2</f>
        <v>355</v>
      </c>
      <c r="B175" s="1">
        <v>1</v>
      </c>
      <c r="C175" s="1" t="s">
        <v>296</v>
      </c>
      <c r="D175" s="1" t="s">
        <v>245</v>
      </c>
      <c r="E175">
        <v>30</v>
      </c>
      <c r="F175">
        <f>G175-E175</f>
        <v>200</v>
      </c>
      <c r="G175" s="1">
        <v>230</v>
      </c>
      <c r="H175" s="80">
        <f>I177</f>
        <v>-2300</v>
      </c>
      <c r="I175" s="83">
        <f>H175+E175</f>
        <v>-2270</v>
      </c>
      <c r="J175" s="84">
        <f>H175+G175</f>
        <v>-2070</v>
      </c>
      <c r="K175" s="12"/>
      <c r="L175" s="3">
        <v>18</v>
      </c>
      <c r="M175" s="12">
        <f>M177+1</f>
        <v>17</v>
      </c>
      <c r="N175" s="3"/>
      <c r="O175" s="3"/>
      <c r="P175" s="2">
        <f>A175</f>
        <v>355</v>
      </c>
      <c r="Q175" s="2">
        <v>1</v>
      </c>
      <c r="R175" s="2" t="s">
        <v>294</v>
      </c>
      <c r="S175" s="98" t="s">
        <v>395</v>
      </c>
      <c r="V175" s="2">
        <f>V173</f>
        <v>1</v>
      </c>
      <c r="W175" s="2">
        <f>J175</f>
        <v>-2070</v>
      </c>
      <c r="X175" s="2">
        <f>W175</f>
        <v>-2070</v>
      </c>
      <c r="Y175" s="2">
        <f>W175</f>
        <v>-2070</v>
      </c>
      <c r="Z175" s="3"/>
      <c r="AA175" s="3"/>
      <c r="AB175" s="3"/>
      <c r="AC175" s="3"/>
      <c r="AD175" s="3"/>
      <c r="AE175" s="2">
        <f>P171</f>
        <v>351</v>
      </c>
      <c r="AF175" s="2">
        <v>1</v>
      </c>
      <c r="AG175" s="2" t="s">
        <v>294</v>
      </c>
      <c r="AH175" s="98" t="s">
        <v>406</v>
      </c>
      <c r="AK175" s="2">
        <v>2</v>
      </c>
      <c r="AL175" s="2">
        <f>W171+50</f>
        <v>-1986</v>
      </c>
      <c r="AM175" s="2">
        <f>AL175</f>
        <v>-1986</v>
      </c>
      <c r="AN175" s="2">
        <f>AL175</f>
        <v>-1986</v>
      </c>
      <c r="AO175" s="3"/>
      <c r="AP175" s="3"/>
      <c r="AQ175" s="3"/>
      <c r="AR175" s="3"/>
      <c r="AS175" s="3"/>
      <c r="AT175" s="2">
        <f>AT173+2</f>
        <v>335</v>
      </c>
      <c r="AU175" s="2">
        <v>1</v>
      </c>
      <c r="AV175" s="2" t="s">
        <v>296</v>
      </c>
      <c r="AW175" s="2" t="s">
        <v>297</v>
      </c>
      <c r="BA175" s="121">
        <f>BA199</f>
        <v>-1864</v>
      </c>
      <c r="BB175" s="121">
        <f>BA175</f>
        <v>-1864</v>
      </c>
      <c r="BC175" s="121">
        <f>BA175</f>
        <v>-1864</v>
      </c>
      <c r="BD175" s="3"/>
      <c r="BE175" s="3"/>
      <c r="BF175" s="3"/>
      <c r="BG175" s="3"/>
      <c r="BH175" s="3"/>
      <c r="BS175" s="3"/>
      <c r="BT175" s="3"/>
      <c r="BU175" s="3"/>
      <c r="BV175" s="3"/>
      <c r="BW175" s="3"/>
      <c r="BX175" s="3"/>
      <c r="BY175" s="1"/>
      <c r="BZ175" s="1"/>
      <c r="CK175" s="3"/>
      <c r="CL175" s="3"/>
      <c r="CM175" s="2">
        <f>CM173+2</f>
        <v>301</v>
      </c>
      <c r="CN175" s="1">
        <v>1</v>
      </c>
      <c r="CO175" s="3" t="s">
        <v>296</v>
      </c>
      <c r="CP175" s="3" t="s">
        <v>256</v>
      </c>
      <c r="CQ175" s="3"/>
      <c r="CR175" s="3">
        <v>8</v>
      </c>
      <c r="CS175" s="1"/>
      <c r="CT175" s="58">
        <f>CV177</f>
        <v>-1204</v>
      </c>
      <c r="CU175" s="58">
        <f>CT175+CQ175</f>
        <v>-1204</v>
      </c>
      <c r="CV175" s="59">
        <f>CU175+CR175</f>
        <v>-1196</v>
      </c>
      <c r="CW175" s="3"/>
      <c r="DB175" s="2">
        <f>CM175</f>
        <v>301</v>
      </c>
      <c r="DC175" s="2">
        <v>1</v>
      </c>
      <c r="DD175" s="2" t="s">
        <v>294</v>
      </c>
      <c r="DE175" s="98" t="s">
        <v>436</v>
      </c>
      <c r="DH175" s="2">
        <f>DH173</f>
        <v>1</v>
      </c>
      <c r="DI175" s="2">
        <f>CV175</f>
        <v>-1196</v>
      </c>
      <c r="DJ175" s="2">
        <f>DI175</f>
        <v>-1196</v>
      </c>
      <c r="DK175" s="2">
        <f>DI175</f>
        <v>-1196</v>
      </c>
      <c r="EA175" s="3"/>
      <c r="EB175" s="3"/>
      <c r="EC175" s="3"/>
      <c r="ED175" s="3"/>
      <c r="EE175" s="3"/>
      <c r="EP175" s="3"/>
      <c r="EQ175" s="3"/>
      <c r="ER175" s="3"/>
      <c r="ES175" s="3"/>
      <c r="ET175" s="3"/>
      <c r="GN175" s="3">
        <v>38</v>
      </c>
      <c r="GO175" s="3" t="s">
        <v>332</v>
      </c>
      <c r="GR175" s="3">
        <f>GR173+250</f>
        <v>5100</v>
      </c>
      <c r="GS175" s="3">
        <v>2385</v>
      </c>
      <c r="GT175" s="3">
        <v>200</v>
      </c>
      <c r="DUT175" s="7"/>
      <c r="EEC175" s="7"/>
      <c r="EZG175" s="7"/>
      <c r="FDA175" s="7"/>
    </row>
    <row r="176" spans="1:202 3195:4063 4161:4162" ht="5.0999999999999996" customHeight="1" x14ac:dyDescent="0.25">
      <c r="A176" s="2"/>
      <c r="F176"/>
      <c r="H176" s="48"/>
      <c r="I176" s="48"/>
      <c r="J176" s="1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BD176" s="3"/>
      <c r="BE176" s="3"/>
      <c r="BF176" s="3"/>
      <c r="BG176" s="3"/>
      <c r="BH176" s="3"/>
      <c r="BS176" s="3"/>
      <c r="BT176" s="3"/>
      <c r="BU176" s="3"/>
      <c r="BV176" s="3"/>
      <c r="BW176" s="3"/>
      <c r="BX176" s="3"/>
      <c r="BY176" s="1"/>
      <c r="BZ176" s="1"/>
      <c r="CK176" s="3"/>
      <c r="CL176" s="3"/>
      <c r="CN176" s="1"/>
      <c r="CO176" s="3"/>
      <c r="CP176" s="3"/>
      <c r="CQ176" s="3"/>
      <c r="CR176" s="3"/>
      <c r="CS176" s="1"/>
      <c r="CT176" s="16"/>
      <c r="CU176" s="16"/>
      <c r="CV176" s="16"/>
      <c r="CW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P176" s="3"/>
      <c r="EQ176" s="3"/>
      <c r="ER176" s="3"/>
      <c r="ES176" s="3"/>
      <c r="ET176" s="3"/>
      <c r="EZG176" s="7"/>
      <c r="FDA176" s="7"/>
    </row>
    <row r="177" spans="1:202 3271:4063 4161:4161" ht="15" customHeight="1" x14ac:dyDescent="0.25">
      <c r="A177" s="2">
        <f>A175+2</f>
        <v>357</v>
      </c>
      <c r="B177" s="1">
        <v>1</v>
      </c>
      <c r="C177" s="1" t="s">
        <v>296</v>
      </c>
      <c r="D177" s="1" t="s">
        <v>246</v>
      </c>
      <c r="E177">
        <v>32</v>
      </c>
      <c r="F177">
        <f>G177-E177</f>
        <v>207</v>
      </c>
      <c r="G177" s="1">
        <v>239</v>
      </c>
      <c r="H177" s="80">
        <f>I179</f>
        <v>-2332</v>
      </c>
      <c r="I177" s="83">
        <f>H177+E177</f>
        <v>-2300</v>
      </c>
      <c r="J177" s="84">
        <f>H177+G177</f>
        <v>-2093</v>
      </c>
      <c r="K177" s="12"/>
      <c r="L177" s="3">
        <v>17</v>
      </c>
      <c r="M177" s="12">
        <f>M179+1</f>
        <v>16</v>
      </c>
      <c r="N177" s="3"/>
      <c r="O177" s="3"/>
      <c r="P177" s="2">
        <f>A177</f>
        <v>357</v>
      </c>
      <c r="Q177" s="2">
        <v>1</v>
      </c>
      <c r="R177" s="2" t="s">
        <v>294</v>
      </c>
      <c r="S177" s="98" t="s">
        <v>394</v>
      </c>
      <c r="V177" s="2">
        <f>V175</f>
        <v>1</v>
      </c>
      <c r="W177" s="2">
        <f>J177</f>
        <v>-2093</v>
      </c>
      <c r="X177" s="2">
        <f>W177</f>
        <v>-2093</v>
      </c>
      <c r="Y177" s="2">
        <f>W177</f>
        <v>-2093</v>
      </c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L177" s="3"/>
      <c r="AM177" s="3"/>
      <c r="AN177" s="3"/>
      <c r="AO177" s="3"/>
      <c r="AP177" s="3"/>
      <c r="AQ177" s="3"/>
      <c r="AR177" s="3"/>
      <c r="AS177" s="3"/>
      <c r="BD177" s="3"/>
      <c r="BE177" s="3"/>
      <c r="BF177" s="3"/>
      <c r="BG177" s="3"/>
      <c r="BH177" s="3"/>
      <c r="BS177" s="3"/>
      <c r="BT177" s="3"/>
      <c r="BU177" s="3"/>
      <c r="BV177" s="3"/>
      <c r="BW177" s="3"/>
      <c r="BX177" s="3"/>
      <c r="BY177" s="1"/>
      <c r="BZ177" s="1"/>
      <c r="CK177" s="3"/>
      <c r="CL177" s="3"/>
      <c r="CM177" s="2">
        <f>CM175+2</f>
        <v>303</v>
      </c>
      <c r="CN177" s="1">
        <v>1</v>
      </c>
      <c r="CO177" s="3" t="s">
        <v>296</v>
      </c>
      <c r="CP177" s="3" t="s">
        <v>258</v>
      </c>
      <c r="CQ177" s="3"/>
      <c r="CR177" s="3">
        <v>10</v>
      </c>
      <c r="CS177" s="1"/>
      <c r="CT177" s="58">
        <f>CV179</f>
        <v>-1214</v>
      </c>
      <c r="CU177" s="58">
        <f>CT177+CQ177</f>
        <v>-1214</v>
      </c>
      <c r="CV177" s="59">
        <f>CU177+CR177</f>
        <v>-1204</v>
      </c>
      <c r="CW177" s="3"/>
      <c r="DB177" s="2">
        <f>CM177</f>
        <v>303</v>
      </c>
      <c r="DC177" s="2">
        <v>1</v>
      </c>
      <c r="DD177" s="2" t="s">
        <v>294</v>
      </c>
      <c r="DE177" s="98" t="s">
        <v>435</v>
      </c>
      <c r="DH177" s="2">
        <f>DH175</f>
        <v>1</v>
      </c>
      <c r="DI177" s="2">
        <f>CV177</f>
        <v>-1204</v>
      </c>
      <c r="DJ177" s="2">
        <f>DI177</f>
        <v>-1204</v>
      </c>
      <c r="DK177" s="2">
        <f>DI177</f>
        <v>-1204</v>
      </c>
      <c r="EA177" s="3"/>
      <c r="EB177" s="3"/>
      <c r="EC177" s="3"/>
      <c r="ED177" s="3"/>
      <c r="EE177" s="3"/>
      <c r="EP177" s="3"/>
      <c r="EQ177" s="3"/>
      <c r="ER177" s="3"/>
      <c r="ES177" s="3"/>
      <c r="ET177" s="3"/>
      <c r="GN177" s="3">
        <v>39</v>
      </c>
      <c r="GO177" s="3" t="s">
        <v>333</v>
      </c>
      <c r="GR177" s="3">
        <f>GR175+265</f>
        <v>5365</v>
      </c>
      <c r="GS177" s="3">
        <v>2385</v>
      </c>
      <c r="GT177" s="3">
        <v>200</v>
      </c>
      <c r="DUU177" s="7"/>
      <c r="EEM177" s="7"/>
      <c r="EZG177" s="7"/>
      <c r="FDA177" s="7"/>
    </row>
    <row r="178" spans="1:202 3271:4063 4161:4161" ht="5.0999999999999996" customHeight="1" x14ac:dyDescent="0.25">
      <c r="A178" s="2"/>
      <c r="F178"/>
      <c r="H178" s="48"/>
      <c r="I178" s="48"/>
      <c r="J178" s="1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BD178" s="3"/>
      <c r="BE178" s="3"/>
      <c r="BF178" s="3"/>
      <c r="BG178" s="3"/>
      <c r="BH178" s="3"/>
      <c r="BS178" s="3"/>
      <c r="BT178" s="3"/>
      <c r="BU178" s="3"/>
      <c r="BV178" s="3"/>
      <c r="BW178" s="3"/>
      <c r="BX178" s="3"/>
      <c r="BY178" s="1"/>
      <c r="BZ178" s="1"/>
      <c r="CA178" s="3"/>
      <c r="CB178" s="3"/>
      <c r="CC178" s="3"/>
      <c r="CE178" s="3"/>
      <c r="CF178" s="3"/>
      <c r="CG178" s="3"/>
      <c r="CH178" s="3"/>
      <c r="CI178" s="3"/>
      <c r="CJ178" s="3"/>
      <c r="CK178" s="3"/>
      <c r="CL178" s="3"/>
      <c r="CN178" s="1"/>
      <c r="CO178" s="3"/>
      <c r="CP178" s="3"/>
      <c r="CQ178" s="3"/>
      <c r="CR178" s="3"/>
      <c r="CS178" s="1"/>
      <c r="CT178" s="45"/>
      <c r="CU178" s="45"/>
      <c r="CV178" s="45"/>
      <c r="CW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ZG178" s="7"/>
      <c r="FDA178" s="7"/>
    </row>
    <row r="179" spans="1:202 3271:4063 4161:4161" ht="15" customHeight="1" x14ac:dyDescent="0.25">
      <c r="A179" s="2">
        <f>A177+2</f>
        <v>359</v>
      </c>
      <c r="B179" s="1">
        <v>1</v>
      </c>
      <c r="C179" s="1" t="s">
        <v>296</v>
      </c>
      <c r="D179" s="1" t="s">
        <v>247</v>
      </c>
      <c r="E179">
        <v>30</v>
      </c>
      <c r="F179">
        <f>G179-E179</f>
        <v>209</v>
      </c>
      <c r="G179" s="1">
        <v>239</v>
      </c>
      <c r="H179" s="80">
        <f>I181</f>
        <v>-2362</v>
      </c>
      <c r="I179" s="83">
        <f>H179+E179</f>
        <v>-2332</v>
      </c>
      <c r="J179" s="84">
        <f>H179+G179</f>
        <v>-2123</v>
      </c>
      <c r="K179" s="12"/>
      <c r="L179" s="3">
        <v>16</v>
      </c>
      <c r="M179" s="12">
        <f>M181+1</f>
        <v>15</v>
      </c>
      <c r="N179" s="3"/>
      <c r="O179" s="3"/>
      <c r="P179" s="2">
        <f>A179</f>
        <v>359</v>
      </c>
      <c r="Q179" s="2">
        <v>1</v>
      </c>
      <c r="R179" s="2" t="s">
        <v>294</v>
      </c>
      <c r="S179" s="98" t="s">
        <v>393</v>
      </c>
      <c r="V179" s="2">
        <f>V177</f>
        <v>1</v>
      </c>
      <c r="W179" s="2">
        <f>J179</f>
        <v>-2123</v>
      </c>
      <c r="X179" s="2">
        <f>W179</f>
        <v>-2123</v>
      </c>
      <c r="Y179" s="2">
        <f>W179</f>
        <v>-2123</v>
      </c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L179" s="3"/>
      <c r="AM179" s="3"/>
      <c r="AN179" s="3"/>
      <c r="AO179" s="3"/>
      <c r="AP179" s="3"/>
      <c r="AQ179" s="3"/>
      <c r="AR179" s="3"/>
      <c r="AS179" s="3"/>
      <c r="AV179" s="56" t="s">
        <v>314</v>
      </c>
      <c r="BD179" s="3"/>
      <c r="BE179" s="3"/>
      <c r="BF179" s="3"/>
      <c r="BG179" s="3"/>
      <c r="BH179" s="3"/>
      <c r="BS179" s="3"/>
      <c r="BT179" s="3"/>
      <c r="BU179" s="3"/>
      <c r="BV179" s="3"/>
      <c r="BW179" s="3"/>
      <c r="BX179" s="3"/>
      <c r="BY179" s="1"/>
      <c r="BZ179" s="1"/>
      <c r="CA179" s="3"/>
      <c r="CB179" s="3"/>
      <c r="CC179" s="3"/>
      <c r="CE179" s="3"/>
      <c r="CF179" s="3"/>
      <c r="CG179" s="3"/>
      <c r="CH179" s="3"/>
      <c r="CI179" s="3"/>
      <c r="CJ179" s="3"/>
      <c r="CK179" s="3"/>
      <c r="CL179" s="3"/>
      <c r="CM179" s="2">
        <f>CM177+2</f>
        <v>305</v>
      </c>
      <c r="CN179" s="1">
        <v>1</v>
      </c>
      <c r="CO179" s="3" t="s">
        <v>296</v>
      </c>
      <c r="CP179" s="3" t="s">
        <v>260</v>
      </c>
      <c r="CQ179" s="3"/>
      <c r="CR179" s="3">
        <v>7</v>
      </c>
      <c r="CS179" s="1"/>
      <c r="CT179" s="58">
        <f>CV181</f>
        <v>-1221</v>
      </c>
      <c r="CU179" s="58">
        <f>CT179+CQ179</f>
        <v>-1221</v>
      </c>
      <c r="CV179" s="59">
        <f>CU179+CR179</f>
        <v>-1214</v>
      </c>
      <c r="CW179" s="3"/>
      <c r="DB179" s="2">
        <f>CM179</f>
        <v>305</v>
      </c>
      <c r="DC179" s="2">
        <v>1</v>
      </c>
      <c r="DD179" s="2" t="s">
        <v>294</v>
      </c>
      <c r="DE179" s="98" t="s">
        <v>434</v>
      </c>
      <c r="DH179" s="2">
        <f>DH177</f>
        <v>1</v>
      </c>
      <c r="DI179" s="2">
        <f>CV179</f>
        <v>-1214</v>
      </c>
      <c r="DJ179" s="2">
        <f>DI179</f>
        <v>-1214</v>
      </c>
      <c r="DK179" s="2">
        <f>DI179</f>
        <v>-1214</v>
      </c>
      <c r="EB179" s="3"/>
      <c r="EC179" s="3"/>
      <c r="ED179" s="3"/>
      <c r="EE179" s="3"/>
      <c r="EP179" s="3"/>
      <c r="EQ179" s="3"/>
      <c r="ER179" s="3"/>
      <c r="ES179" s="3"/>
      <c r="ET179" s="3"/>
      <c r="GN179" s="3">
        <v>40</v>
      </c>
      <c r="GO179" s="3" t="s">
        <v>334</v>
      </c>
      <c r="GR179" s="3">
        <f>GR177+265</f>
        <v>5630</v>
      </c>
      <c r="GS179" s="3">
        <v>2385</v>
      </c>
      <c r="GT179" s="3">
        <v>200</v>
      </c>
      <c r="DUZ179" s="7"/>
      <c r="EEC179" s="7"/>
      <c r="EFR179" s="7"/>
      <c r="EZG179" s="7"/>
      <c r="FDA179" s="7"/>
    </row>
    <row r="180" spans="1:202 3271:4063 4161:4161" ht="5.0999999999999996" customHeight="1" x14ac:dyDescent="0.25">
      <c r="A180" s="2"/>
      <c r="F180"/>
      <c r="H180" s="48"/>
      <c r="I180" s="48"/>
      <c r="J180" s="16"/>
      <c r="K180" s="12"/>
      <c r="L180" s="3"/>
      <c r="M180" s="3"/>
      <c r="N180" s="3"/>
      <c r="O180" s="3"/>
      <c r="P180" s="3"/>
      <c r="Q180" s="3"/>
      <c r="R180" s="3"/>
      <c r="S180" s="3"/>
      <c r="T180" s="3"/>
      <c r="U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BD180" s="3"/>
      <c r="BE180" s="3"/>
      <c r="BF180" s="3"/>
      <c r="BG180" s="3"/>
      <c r="BH180" s="3"/>
      <c r="BS180" s="3"/>
      <c r="BT180" s="3"/>
      <c r="BU180" s="3"/>
      <c r="BV180" s="3"/>
      <c r="BW180" s="3"/>
      <c r="BX180" s="3"/>
      <c r="BY180" s="1"/>
      <c r="BZ180" s="1"/>
      <c r="CA180" s="3"/>
      <c r="CB180" s="3"/>
      <c r="CC180" s="3"/>
      <c r="CE180" s="3"/>
      <c r="CF180" s="3"/>
      <c r="CG180" s="3"/>
      <c r="CH180" s="3"/>
      <c r="CI180" s="3"/>
      <c r="CJ180" s="3"/>
      <c r="CK180" s="3"/>
      <c r="CL180" s="3"/>
      <c r="CN180" s="1"/>
      <c r="CO180" s="3"/>
      <c r="CP180" s="3"/>
      <c r="CQ180" s="3"/>
      <c r="CR180" s="3"/>
      <c r="CS180" s="1"/>
      <c r="CT180" s="16"/>
      <c r="CU180" s="16"/>
      <c r="CV180" s="16"/>
      <c r="CW180" s="3"/>
      <c r="EB180" s="3"/>
      <c r="EC180" s="3"/>
      <c r="ED180" s="3"/>
      <c r="EE180" s="3"/>
      <c r="EP180" s="3"/>
      <c r="EQ180" s="3"/>
      <c r="ER180" s="3"/>
      <c r="ES180" s="3"/>
      <c r="ET180" s="3"/>
      <c r="EZG180" s="7"/>
      <c r="FDA180" s="7"/>
    </row>
    <row r="181" spans="1:202 3271:4063 4161:4161" ht="15" customHeight="1" x14ac:dyDescent="0.25">
      <c r="A181" s="2">
        <f>A179+2</f>
        <v>361</v>
      </c>
      <c r="B181" s="1">
        <v>1</v>
      </c>
      <c r="C181" s="1" t="s">
        <v>296</v>
      </c>
      <c r="D181" s="1" t="s">
        <v>249</v>
      </c>
      <c r="E181">
        <v>34</v>
      </c>
      <c r="F181">
        <f>G181-E181</f>
        <v>430</v>
      </c>
      <c r="G181" s="1">
        <v>464</v>
      </c>
      <c r="H181" s="80">
        <f>I183</f>
        <v>-2396</v>
      </c>
      <c r="I181" s="83">
        <f>H181+E181</f>
        <v>-2362</v>
      </c>
      <c r="J181" s="84">
        <f>H181+G181</f>
        <v>-1932</v>
      </c>
      <c r="K181" s="12"/>
      <c r="L181" s="3">
        <v>15</v>
      </c>
      <c r="M181" s="12">
        <f>M183+1</f>
        <v>14</v>
      </c>
      <c r="N181" s="3"/>
      <c r="O181" s="3"/>
      <c r="P181" s="2">
        <f>A181</f>
        <v>361</v>
      </c>
      <c r="Q181" s="2">
        <v>1</v>
      </c>
      <c r="R181" s="2" t="s">
        <v>294</v>
      </c>
      <c r="S181" s="98" t="s">
        <v>392</v>
      </c>
      <c r="V181" s="2">
        <f>V179</f>
        <v>1</v>
      </c>
      <c r="W181" s="2">
        <f>J181</f>
        <v>-1932</v>
      </c>
      <c r="X181" s="2">
        <f>W181</f>
        <v>-1932</v>
      </c>
      <c r="Y181" s="2">
        <f>W181</f>
        <v>-1932</v>
      </c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2">
        <v>309</v>
      </c>
      <c r="AU181" s="2">
        <v>1</v>
      </c>
      <c r="AV181" s="2" t="s">
        <v>296</v>
      </c>
      <c r="AW181" s="2" t="s">
        <v>300</v>
      </c>
      <c r="AX181" s="2">
        <v>50</v>
      </c>
      <c r="AY181" s="2">
        <v>40</v>
      </c>
      <c r="AZ181" s="2">
        <v>110</v>
      </c>
      <c r="BA181" s="105">
        <v>-1854</v>
      </c>
      <c r="BB181" s="106">
        <f>BA181+AX181</f>
        <v>-1804</v>
      </c>
      <c r="BC181" s="107">
        <f>BA181+AZ181</f>
        <v>-1744</v>
      </c>
      <c r="BD181" s="3"/>
      <c r="BE181" s="3"/>
      <c r="BF181" s="3"/>
      <c r="BG181" s="3"/>
      <c r="BH181" s="3"/>
      <c r="BI181" s="2">
        <f>AT181</f>
        <v>309</v>
      </c>
      <c r="BJ181" s="2">
        <v>1</v>
      </c>
      <c r="BK181" s="2" t="s">
        <v>294</v>
      </c>
      <c r="BL181" s="98" t="s">
        <v>527</v>
      </c>
      <c r="BO181" s="2">
        <v>1</v>
      </c>
      <c r="BP181" s="2">
        <f>BC181</f>
        <v>-1744</v>
      </c>
      <c r="BQ181" s="2">
        <f>BP181</f>
        <v>-1744</v>
      </c>
      <c r="BR181" s="2">
        <f>BP181</f>
        <v>-1744</v>
      </c>
      <c r="BS181" s="3"/>
      <c r="BT181" s="3"/>
      <c r="BU181" s="3"/>
      <c r="BV181" s="3"/>
      <c r="BW181" s="3"/>
      <c r="BX181" s="3"/>
      <c r="BY181" s="1"/>
      <c r="BZ181" s="1"/>
      <c r="CA181" s="3"/>
      <c r="CB181" s="3"/>
      <c r="CC181" s="3"/>
      <c r="CE181" s="3"/>
      <c r="CF181" s="3"/>
      <c r="CG181" s="3"/>
      <c r="CH181" s="3"/>
      <c r="CI181" s="3"/>
      <c r="CJ181" s="3"/>
      <c r="CK181" s="3"/>
      <c r="CL181" s="3"/>
      <c r="CM181" s="2">
        <f>CM179+2</f>
        <v>307</v>
      </c>
      <c r="CN181" s="1">
        <v>1</v>
      </c>
      <c r="CO181" s="3" t="s">
        <v>296</v>
      </c>
      <c r="CP181" s="3" t="s">
        <v>262</v>
      </c>
      <c r="CQ181" s="3">
        <v>18</v>
      </c>
      <c r="CR181" s="3">
        <v>6</v>
      </c>
      <c r="CS181" s="1"/>
      <c r="CT181" s="85">
        <f>CV183</f>
        <v>-1245</v>
      </c>
      <c r="CU181" s="58">
        <f>CT181+CQ181</f>
        <v>-1227</v>
      </c>
      <c r="CV181" s="59">
        <f>CU181+CR181</f>
        <v>-1221</v>
      </c>
      <c r="CW181" s="3"/>
      <c r="DB181" s="2">
        <f>CM181</f>
        <v>307</v>
      </c>
      <c r="DC181" s="2">
        <v>1</v>
      </c>
      <c r="DD181" s="2" t="s">
        <v>294</v>
      </c>
      <c r="DE181" s="98" t="s">
        <v>432</v>
      </c>
      <c r="DH181" s="2">
        <f>DH179</f>
        <v>1</v>
      </c>
      <c r="DI181" s="2">
        <f>CV181</f>
        <v>-1221</v>
      </c>
      <c r="DJ181" s="2">
        <f>DI181</f>
        <v>-1221</v>
      </c>
      <c r="DK181" s="2">
        <f>DI181</f>
        <v>-1221</v>
      </c>
      <c r="DQ181" s="2">
        <f>DB181</f>
        <v>307</v>
      </c>
      <c r="DR181" s="2">
        <v>1</v>
      </c>
      <c r="DS181" s="2" t="s">
        <v>294</v>
      </c>
      <c r="DT181" s="98" t="s">
        <v>433</v>
      </c>
      <c r="DW181" s="2">
        <v>2</v>
      </c>
      <c r="DX181" s="2">
        <f>DI181+38</f>
        <v>-1183</v>
      </c>
      <c r="DY181" s="2">
        <f>DX181</f>
        <v>-1183</v>
      </c>
      <c r="DZ181" s="2">
        <f>DX181</f>
        <v>-1183</v>
      </c>
      <c r="EB181" s="3"/>
      <c r="EC181" s="3"/>
      <c r="ED181" s="3"/>
      <c r="EE181" s="3"/>
      <c r="EP181" s="3"/>
      <c r="EQ181" s="3"/>
      <c r="ER181" s="3"/>
      <c r="ES181" s="3"/>
      <c r="ET181" s="3"/>
      <c r="GN181" s="3">
        <v>41</v>
      </c>
      <c r="GO181" s="3" t="s">
        <v>568</v>
      </c>
      <c r="GR181" s="3">
        <v>6520</v>
      </c>
      <c r="GS181" s="3">
        <v>2067</v>
      </c>
      <c r="GT181" s="3">
        <v>600</v>
      </c>
      <c r="DWB181" s="7"/>
      <c r="EEM181" s="7"/>
      <c r="EHZ181" s="7"/>
      <c r="EZG181" s="7"/>
      <c r="FDA181" s="7"/>
    </row>
    <row r="182" spans="1:202 3271:4063 4161:4161" ht="5.0999999999999996" customHeight="1" x14ac:dyDescent="0.25">
      <c r="A182" s="2"/>
      <c r="F182"/>
      <c r="H182" s="48"/>
      <c r="I182" s="48"/>
      <c r="J182" s="49"/>
      <c r="K182" s="3"/>
      <c r="L182" s="3"/>
      <c r="M182" s="3"/>
      <c r="N182" s="3"/>
      <c r="O182" s="3"/>
      <c r="P182" s="12"/>
      <c r="Q182" s="12"/>
      <c r="R182" s="12"/>
      <c r="S182" s="12"/>
      <c r="T182" s="12"/>
      <c r="U182" s="12"/>
      <c r="W182" s="12"/>
      <c r="X182" s="12"/>
      <c r="Y182" s="12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1"/>
      <c r="BZ182" s="1"/>
      <c r="CA182" s="3"/>
      <c r="CB182" s="3"/>
      <c r="CC182" s="3"/>
      <c r="CE182" s="3"/>
      <c r="CF182" s="3"/>
      <c r="CG182" s="3"/>
      <c r="CH182" s="3"/>
      <c r="CI182" s="3"/>
      <c r="CJ182" s="3"/>
      <c r="CK182" s="3"/>
      <c r="CL182" s="3"/>
      <c r="CN182" s="1"/>
      <c r="CO182" s="3"/>
      <c r="CP182" s="3"/>
      <c r="CQ182" s="3"/>
      <c r="CR182" s="3"/>
      <c r="CS182" s="1"/>
      <c r="CT182" s="16"/>
      <c r="CU182" s="16"/>
      <c r="CV182" s="16"/>
      <c r="CW182" s="3"/>
      <c r="EB182" s="3"/>
      <c r="EC182" s="3"/>
      <c r="ED182" s="3"/>
      <c r="EE182" s="3"/>
      <c r="EP182" s="3"/>
      <c r="EQ182" s="3"/>
      <c r="ER182" s="3"/>
      <c r="ES182" s="3"/>
      <c r="ET182" s="3"/>
      <c r="EZG182" s="7"/>
      <c r="FDA182" s="7"/>
    </row>
    <row r="183" spans="1:202 3271:4063 4161:4161" ht="15" customHeight="1" x14ac:dyDescent="0.25">
      <c r="A183" s="2">
        <f>A181+2</f>
        <v>363</v>
      </c>
      <c r="B183" s="1">
        <v>1</v>
      </c>
      <c r="C183" s="1" t="s">
        <v>296</v>
      </c>
      <c r="D183" s="1" t="s">
        <v>251</v>
      </c>
      <c r="E183">
        <v>30</v>
      </c>
      <c r="F183">
        <f>G183-E183</f>
        <v>403</v>
      </c>
      <c r="G183" s="1">
        <v>433</v>
      </c>
      <c r="H183" s="80">
        <f>I185</f>
        <v>-2426</v>
      </c>
      <c r="I183" s="83">
        <f>H183+E183</f>
        <v>-2396</v>
      </c>
      <c r="J183" s="84">
        <f>H183+G183</f>
        <v>-1993</v>
      </c>
      <c r="K183" s="12"/>
      <c r="L183" s="3">
        <v>14</v>
      </c>
      <c r="M183" s="12">
        <f>M185+1</f>
        <v>13</v>
      </c>
      <c r="N183" s="3"/>
      <c r="O183" s="3"/>
      <c r="P183" s="2">
        <f>A183</f>
        <v>363</v>
      </c>
      <c r="Q183" s="2">
        <v>1</v>
      </c>
      <c r="R183" s="2" t="s">
        <v>294</v>
      </c>
      <c r="S183" s="98" t="s">
        <v>391</v>
      </c>
      <c r="V183" s="2">
        <f>V181</f>
        <v>1</v>
      </c>
      <c r="W183" s="2">
        <f>J183</f>
        <v>-1993</v>
      </c>
      <c r="X183" s="2">
        <f>W183</f>
        <v>-1993</v>
      </c>
      <c r="Y183" s="2">
        <f>W183</f>
        <v>-1993</v>
      </c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2">
        <f>AT181+2</f>
        <v>311</v>
      </c>
      <c r="AU183" s="2">
        <v>1</v>
      </c>
      <c r="AV183" s="2" t="s">
        <v>296</v>
      </c>
      <c r="AW183" s="2" t="s">
        <v>105</v>
      </c>
      <c r="AX183" s="2">
        <v>50</v>
      </c>
      <c r="AY183" s="2">
        <v>40</v>
      </c>
      <c r="AZ183" s="2">
        <v>110</v>
      </c>
      <c r="BA183" s="108">
        <v>-1860</v>
      </c>
      <c r="BB183" s="109">
        <v>-1830</v>
      </c>
      <c r="BC183" s="110">
        <v>-1750</v>
      </c>
      <c r="BE183" s="3"/>
      <c r="BF183" s="3"/>
      <c r="BG183" s="3"/>
      <c r="BH183" s="3"/>
      <c r="BI183" s="2">
        <f>AT183</f>
        <v>311</v>
      </c>
      <c r="BJ183" s="2">
        <v>1</v>
      </c>
      <c r="BK183" s="2" t="s">
        <v>294</v>
      </c>
      <c r="BL183" s="98" t="s">
        <v>529</v>
      </c>
      <c r="BO183" s="2">
        <f>BO181</f>
        <v>1</v>
      </c>
      <c r="BP183" s="2">
        <f>BC183</f>
        <v>-1750</v>
      </c>
      <c r="BQ183" s="2">
        <f>BP183</f>
        <v>-1750</v>
      </c>
      <c r="BR183" s="2">
        <f>BP183</f>
        <v>-1750</v>
      </c>
      <c r="BS183" s="3"/>
      <c r="BT183" s="3"/>
      <c r="BU183" s="3"/>
      <c r="BV183" s="3"/>
      <c r="BW183" s="3"/>
      <c r="BX183" s="3"/>
      <c r="BY183" s="1"/>
      <c r="BZ183" s="1"/>
      <c r="CA183" s="3"/>
      <c r="CB183" s="3"/>
      <c r="CC183" s="3"/>
      <c r="CE183" s="3"/>
      <c r="CF183" s="3"/>
      <c r="CG183" s="3"/>
      <c r="CH183" s="3"/>
      <c r="CI183" s="3"/>
      <c r="CJ183" s="3"/>
      <c r="CK183" s="3"/>
      <c r="CL183" s="3"/>
      <c r="CM183" s="2">
        <f>CM181+2</f>
        <v>309</v>
      </c>
      <c r="CN183" s="1">
        <v>1</v>
      </c>
      <c r="CO183" s="3" t="s">
        <v>296</v>
      </c>
      <c r="CP183" s="3" t="s">
        <v>264</v>
      </c>
      <c r="CQ183" s="3"/>
      <c r="CR183" s="3">
        <v>22</v>
      </c>
      <c r="CS183" s="1"/>
      <c r="CT183" s="58">
        <f>CV185</f>
        <v>-1267</v>
      </c>
      <c r="CU183" s="58">
        <f>CT183+CQ183</f>
        <v>-1267</v>
      </c>
      <c r="CV183" s="59">
        <f>CU183+CR183</f>
        <v>-1245</v>
      </c>
      <c r="CW183" s="3"/>
      <c r="DB183" s="2">
        <f>CM183</f>
        <v>309</v>
      </c>
      <c r="DC183" s="2">
        <v>1</v>
      </c>
      <c r="DD183" s="2" t="s">
        <v>294</v>
      </c>
      <c r="DE183" s="98" t="s">
        <v>431</v>
      </c>
      <c r="DH183" s="2">
        <f>DH181</f>
        <v>1</v>
      </c>
      <c r="DI183" s="2">
        <f>CV183</f>
        <v>-1245</v>
      </c>
      <c r="DJ183" s="2">
        <f>DI183</f>
        <v>-1245</v>
      </c>
      <c r="DK183" s="2">
        <f>DI183</f>
        <v>-1245</v>
      </c>
      <c r="EB183" s="3"/>
      <c r="EC183" s="3"/>
      <c r="ED183" s="3"/>
      <c r="EE183" s="3"/>
      <c r="EP183" s="3"/>
      <c r="EQ183" s="3"/>
      <c r="ER183" s="3"/>
      <c r="ES183" s="3"/>
      <c r="ET183" s="3"/>
      <c r="GN183" s="3">
        <v>42</v>
      </c>
      <c r="GO183" s="3" t="s">
        <v>569</v>
      </c>
      <c r="GR183" s="3">
        <v>4495</v>
      </c>
      <c r="GS183" s="3">
        <v>2625</v>
      </c>
      <c r="GT183" s="3">
        <v>1270</v>
      </c>
      <c r="DWR183" s="7"/>
      <c r="EEN183" s="7"/>
      <c r="EKH183" s="7"/>
      <c r="EZG183" s="7"/>
      <c r="FDA183" s="7"/>
    </row>
    <row r="184" spans="1:202 3271:4063 4161:4161" ht="5.0999999999999996" customHeight="1" x14ac:dyDescent="0.25">
      <c r="A184" s="2"/>
      <c r="F184"/>
      <c r="H184" s="48"/>
      <c r="I184" s="48"/>
      <c r="J184" s="1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P184" s="3"/>
      <c r="BQ184" s="3"/>
      <c r="BR184" s="3"/>
      <c r="BS184" s="3"/>
      <c r="BT184" s="3"/>
      <c r="BU184" s="3"/>
      <c r="BV184" s="3"/>
      <c r="BW184" s="3"/>
      <c r="BX184" s="3"/>
      <c r="BY184" s="1"/>
      <c r="BZ184" s="1"/>
      <c r="CA184" s="3"/>
      <c r="CB184" s="3"/>
      <c r="CC184" s="3"/>
      <c r="CE184" s="3"/>
      <c r="CF184" s="3"/>
      <c r="CG184" s="3"/>
      <c r="CH184" s="3"/>
      <c r="CI184" s="3"/>
      <c r="CJ184" s="3"/>
      <c r="CK184" s="3"/>
      <c r="CL184" s="3"/>
      <c r="CM184" s="3"/>
      <c r="CN184" s="1"/>
      <c r="CO184" s="3"/>
      <c r="CP184" s="3"/>
      <c r="CQ184" s="3"/>
      <c r="CR184" s="3"/>
      <c r="CS184" s="1"/>
      <c r="CT184" s="16"/>
      <c r="CU184" s="16"/>
      <c r="CV184" s="16"/>
      <c r="CW184" s="3"/>
      <c r="EB184" s="3"/>
      <c r="EC184" s="3"/>
      <c r="ED184" s="3"/>
      <c r="EE184" s="3"/>
      <c r="EP184" s="3"/>
      <c r="EQ184" s="3"/>
      <c r="ER184" s="3"/>
      <c r="ES184" s="3"/>
      <c r="ET184" s="3"/>
      <c r="EZG184" s="7"/>
      <c r="FDA184" s="7"/>
    </row>
    <row r="185" spans="1:202 3271:4063 4161:4161" ht="15" customHeight="1" x14ac:dyDescent="0.25">
      <c r="A185" s="2">
        <f>A183+2</f>
        <v>365</v>
      </c>
      <c r="B185" s="1">
        <v>1</v>
      </c>
      <c r="C185" s="1" t="s">
        <v>296</v>
      </c>
      <c r="D185" s="1" t="s">
        <v>253</v>
      </c>
      <c r="E185">
        <v>35</v>
      </c>
      <c r="F185">
        <f>G185-E185</f>
        <v>403</v>
      </c>
      <c r="G185" s="1">
        <v>438</v>
      </c>
      <c r="H185" s="80">
        <f>I187</f>
        <v>-2461</v>
      </c>
      <c r="I185" s="83">
        <f>H185+E185</f>
        <v>-2426</v>
      </c>
      <c r="J185" s="84">
        <f>H185+G185</f>
        <v>-2023</v>
      </c>
      <c r="K185" s="12"/>
      <c r="L185" s="3"/>
      <c r="M185" s="12">
        <f>M187+1</f>
        <v>12</v>
      </c>
      <c r="N185" s="3"/>
      <c r="O185" s="3"/>
      <c r="P185" s="2">
        <f>A185</f>
        <v>365</v>
      </c>
      <c r="Q185" s="2">
        <v>1</v>
      </c>
      <c r="R185" s="2" t="s">
        <v>294</v>
      </c>
      <c r="S185" s="98" t="s">
        <v>390</v>
      </c>
      <c r="V185" s="2">
        <f>V183</f>
        <v>1</v>
      </c>
      <c r="W185" s="2">
        <f>J185</f>
        <v>-2023</v>
      </c>
      <c r="X185" s="2">
        <f>W185</f>
        <v>-2023</v>
      </c>
      <c r="Y185" s="2">
        <f>W185</f>
        <v>-2023</v>
      </c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2">
        <f>AT183+2</f>
        <v>313</v>
      </c>
      <c r="AU185" s="2">
        <v>1</v>
      </c>
      <c r="AV185" s="2" t="s">
        <v>296</v>
      </c>
      <c r="AW185" s="2" t="s">
        <v>308</v>
      </c>
      <c r="AX185" s="2">
        <v>50</v>
      </c>
      <c r="AY185" s="2">
        <v>40</v>
      </c>
      <c r="AZ185" s="2">
        <v>135</v>
      </c>
      <c r="BA185" s="105">
        <v>-1861</v>
      </c>
      <c r="BB185" s="106">
        <f>BA185+AX185</f>
        <v>-1811</v>
      </c>
      <c r="BC185" s="107">
        <f>BA185+AZ185</f>
        <v>-1726</v>
      </c>
      <c r="BD185" s="3"/>
      <c r="BE185" s="3"/>
      <c r="BF185" s="3"/>
      <c r="BG185" s="3"/>
      <c r="BH185" s="3"/>
      <c r="BI185" s="2">
        <f>AT185</f>
        <v>313</v>
      </c>
      <c r="BJ185" s="2">
        <v>1</v>
      </c>
      <c r="BK185" s="2" t="s">
        <v>294</v>
      </c>
      <c r="BL185" s="98" t="s">
        <v>532</v>
      </c>
      <c r="BO185" s="2">
        <f>BO183</f>
        <v>1</v>
      </c>
      <c r="BP185" s="2">
        <f>BC185</f>
        <v>-1726</v>
      </c>
      <c r="BQ185" s="2">
        <f>BP185</f>
        <v>-1726</v>
      </c>
      <c r="BR185" s="2">
        <f>BP185</f>
        <v>-1726</v>
      </c>
      <c r="BS185" s="3"/>
      <c r="BT185" s="3"/>
      <c r="BU185" s="3"/>
      <c r="BV185" s="3"/>
      <c r="BW185" s="3"/>
      <c r="BX185" s="3"/>
      <c r="BY185" s="1"/>
      <c r="BZ185" s="1"/>
      <c r="CA185" s="3"/>
      <c r="CB185" s="3"/>
      <c r="CC185" s="3"/>
      <c r="CE185" s="3"/>
      <c r="CF185" s="3"/>
      <c r="CG185" s="3"/>
      <c r="CH185" s="3"/>
      <c r="CI185" s="3"/>
      <c r="CJ185" s="3"/>
      <c r="CK185" s="3"/>
      <c r="CL185" s="3"/>
      <c r="CM185" s="2">
        <f>CM183+2</f>
        <v>311</v>
      </c>
      <c r="CN185" s="1">
        <v>1</v>
      </c>
      <c r="CO185" s="3" t="s">
        <v>296</v>
      </c>
      <c r="CP185" s="3" t="s">
        <v>266</v>
      </c>
      <c r="CQ185" s="3"/>
      <c r="CR185" s="3">
        <v>23</v>
      </c>
      <c r="CS185" s="1"/>
      <c r="CT185" s="58">
        <f>CV187</f>
        <v>-1290</v>
      </c>
      <c r="CU185" s="58">
        <f>CT185+CQ185</f>
        <v>-1290</v>
      </c>
      <c r="CV185" s="59">
        <f>CU185+CR185</f>
        <v>-1267</v>
      </c>
      <c r="CW185" s="3"/>
      <c r="DB185" s="2">
        <f>CM185</f>
        <v>311</v>
      </c>
      <c r="DC185" s="2">
        <v>1</v>
      </c>
      <c r="DD185" s="2" t="s">
        <v>294</v>
      </c>
      <c r="DE185" s="98" t="s">
        <v>430</v>
      </c>
      <c r="DH185" s="2">
        <f>DH183</f>
        <v>1</v>
      </c>
      <c r="DI185" s="2">
        <f>CV185</f>
        <v>-1267</v>
      </c>
      <c r="DJ185" s="2">
        <f>DI185</f>
        <v>-1267</v>
      </c>
      <c r="DK185" s="2">
        <f>DI185</f>
        <v>-1267</v>
      </c>
      <c r="EB185" s="3"/>
      <c r="EC185" s="3"/>
      <c r="ED185" s="3"/>
      <c r="EE185" s="3"/>
      <c r="EP185" s="3"/>
      <c r="EQ185" s="3"/>
      <c r="ER185" s="3"/>
      <c r="ES185" s="3"/>
      <c r="ET185" s="3"/>
      <c r="DXF185" s="7"/>
      <c r="EMP185" s="7"/>
      <c r="EZG185" s="7"/>
      <c r="FDA185" s="7"/>
    </row>
    <row r="186" spans="1:202 3271:4063 4161:4161" ht="5.0999999999999996" customHeight="1" x14ac:dyDescent="0.25">
      <c r="A186" s="2"/>
      <c r="F186"/>
      <c r="H186" s="48"/>
      <c r="I186" s="48"/>
      <c r="J186" s="1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P186" s="3"/>
      <c r="BQ186" s="3"/>
      <c r="BR186" s="3"/>
      <c r="BS186" s="3"/>
      <c r="BT186" s="3"/>
      <c r="BU186" s="3"/>
      <c r="BV186" s="3"/>
      <c r="BW186" s="3"/>
      <c r="BX186" s="3"/>
      <c r="BY186" s="1"/>
      <c r="BZ186" s="1"/>
      <c r="CA186" s="3"/>
      <c r="CB186" s="3"/>
      <c r="CC186" s="3"/>
      <c r="CE186" s="3"/>
      <c r="CF186" s="3"/>
      <c r="CG186" s="3"/>
      <c r="CH186" s="3"/>
      <c r="CI186" s="3"/>
      <c r="CJ186" s="3"/>
      <c r="CK186" s="3"/>
      <c r="CL186" s="3"/>
      <c r="CN186" s="1"/>
      <c r="CO186" s="3"/>
      <c r="CP186" s="3"/>
      <c r="CQ186" s="3"/>
      <c r="CR186" s="3"/>
      <c r="CS186" s="1"/>
      <c r="CT186" s="16"/>
      <c r="CU186" s="16"/>
      <c r="CV186" s="16"/>
      <c r="CW186" s="3"/>
      <c r="EB186" s="3"/>
      <c r="EC186" s="3"/>
      <c r="ED186" s="3"/>
      <c r="EE186" s="3"/>
      <c r="EP186" s="3"/>
      <c r="EQ186" s="3"/>
      <c r="ER186" s="3"/>
      <c r="ES186" s="3"/>
      <c r="ET186" s="3"/>
      <c r="EZG186" s="7"/>
      <c r="FDA186" s="7"/>
    </row>
    <row r="187" spans="1:202 3271:4063 4161:4161" ht="15" customHeight="1" x14ac:dyDescent="0.25">
      <c r="A187" s="2">
        <f>A185+2</f>
        <v>367</v>
      </c>
      <c r="B187" s="1">
        <v>1</v>
      </c>
      <c r="C187" s="1" t="s">
        <v>296</v>
      </c>
      <c r="D187" s="1" t="s">
        <v>255</v>
      </c>
      <c r="E187">
        <v>100</v>
      </c>
      <c r="F187">
        <f>G187-E187</f>
        <v>500</v>
      </c>
      <c r="G187" s="1">
        <v>600</v>
      </c>
      <c r="H187" s="80">
        <f>I189</f>
        <v>-2561</v>
      </c>
      <c r="I187" s="83">
        <f>H187+E187</f>
        <v>-2461</v>
      </c>
      <c r="J187" s="84">
        <f>H187+G187</f>
        <v>-1961</v>
      </c>
      <c r="K187" s="12"/>
      <c r="L187" s="3"/>
      <c r="M187" s="12">
        <f>M189+1</f>
        <v>11</v>
      </c>
      <c r="N187" s="3"/>
      <c r="O187" s="3"/>
      <c r="P187" s="2">
        <f>A187</f>
        <v>367</v>
      </c>
      <c r="Q187" s="2">
        <v>1</v>
      </c>
      <c r="R187" s="2" t="s">
        <v>294</v>
      </c>
      <c r="S187" s="98" t="s">
        <v>389</v>
      </c>
      <c r="V187" s="2">
        <f>V185</f>
        <v>1</v>
      </c>
      <c r="W187" s="2">
        <f>J187</f>
        <v>-1961</v>
      </c>
      <c r="X187" s="2">
        <f>W187</f>
        <v>-1961</v>
      </c>
      <c r="Y187" s="2">
        <f>W187</f>
        <v>-1961</v>
      </c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2">
        <f>AT185+2</f>
        <v>315</v>
      </c>
      <c r="AU187" s="2">
        <v>1</v>
      </c>
      <c r="AV187" s="2" t="s">
        <v>296</v>
      </c>
      <c r="AW187" s="2" t="s">
        <v>306</v>
      </c>
      <c r="AX187" s="2">
        <v>50</v>
      </c>
      <c r="AY187" s="2">
        <v>40</v>
      </c>
      <c r="AZ187" s="2">
        <v>135</v>
      </c>
      <c r="BA187" s="105">
        <v>-1861</v>
      </c>
      <c r="BB187" s="106">
        <f>BA187+AX187</f>
        <v>-1811</v>
      </c>
      <c r="BC187" s="107">
        <f>BA187+AZ187</f>
        <v>-1726</v>
      </c>
      <c r="BD187" s="3"/>
      <c r="BE187" s="3"/>
      <c r="BF187" s="3"/>
      <c r="BG187" s="3"/>
      <c r="BH187" s="3"/>
      <c r="BI187" s="2">
        <f>AT187</f>
        <v>315</v>
      </c>
      <c r="BJ187" s="2">
        <v>1</v>
      </c>
      <c r="BK187" s="2" t="s">
        <v>294</v>
      </c>
      <c r="BL187" s="98" t="s">
        <v>528</v>
      </c>
      <c r="BO187" s="2">
        <f>BO185</f>
        <v>1</v>
      </c>
      <c r="BP187" s="2">
        <f>BC187</f>
        <v>-1726</v>
      </c>
      <c r="BQ187" s="2">
        <f>BP187</f>
        <v>-1726</v>
      </c>
      <c r="BR187" s="2">
        <f>BP187</f>
        <v>-1726</v>
      </c>
      <c r="BS187" s="3"/>
      <c r="BT187" s="3"/>
      <c r="BU187" s="3"/>
      <c r="BV187" s="3"/>
      <c r="BW187" s="3"/>
      <c r="BX187" s="3"/>
      <c r="BY187" s="1"/>
      <c r="BZ187" s="1"/>
      <c r="CA187" s="3"/>
      <c r="CB187" s="3"/>
      <c r="CC187" s="3"/>
      <c r="CE187" s="3"/>
      <c r="CF187" s="3"/>
      <c r="CG187" s="3"/>
      <c r="CH187" s="3"/>
      <c r="CI187" s="3"/>
      <c r="CJ187" s="3"/>
      <c r="CK187" s="3"/>
      <c r="CL187" s="3"/>
      <c r="CM187" s="2">
        <f>CM185+2</f>
        <v>313</v>
      </c>
      <c r="CN187" s="1">
        <v>1</v>
      </c>
      <c r="CO187" s="3" t="s">
        <v>296</v>
      </c>
      <c r="CP187" s="3" t="s">
        <v>268</v>
      </c>
      <c r="CQ187" s="3">
        <v>3</v>
      </c>
      <c r="CR187" s="3">
        <v>0</v>
      </c>
      <c r="CS187" s="1"/>
      <c r="CT187" s="114">
        <f>CV189</f>
        <v>-1293</v>
      </c>
      <c r="CU187" s="114">
        <f>CT187</f>
        <v>-1293</v>
      </c>
      <c r="CV187" s="114">
        <f>CT187+CQ187</f>
        <v>-1290</v>
      </c>
      <c r="CW187" s="3"/>
      <c r="DB187" s="2">
        <f>CM187</f>
        <v>313</v>
      </c>
      <c r="DC187" s="2">
        <v>1</v>
      </c>
      <c r="DD187" s="2" t="s">
        <v>294</v>
      </c>
      <c r="DE187" s="98" t="s">
        <v>429</v>
      </c>
      <c r="DH187" s="2">
        <f>DH185</f>
        <v>1</v>
      </c>
      <c r="DI187" s="2">
        <f>CV187</f>
        <v>-1290</v>
      </c>
      <c r="DJ187" s="2">
        <f>DI187</f>
        <v>-1290</v>
      </c>
      <c r="DK187" s="2">
        <f>DI187</f>
        <v>-1290</v>
      </c>
      <c r="EC187" s="3"/>
      <c r="ED187" s="3"/>
      <c r="EE187" s="3"/>
      <c r="EP187" s="3"/>
      <c r="EQ187" s="3"/>
      <c r="ER187" s="3"/>
      <c r="ES187" s="3"/>
      <c r="ET187" s="3"/>
      <c r="DYT187" s="7"/>
      <c r="EOX187" s="7"/>
      <c r="EZG187" s="7"/>
      <c r="FDA187" s="7"/>
    </row>
    <row r="188" spans="1:202 3271:4063 4161:4161" ht="5.0999999999999996" customHeight="1" x14ac:dyDescent="0.25">
      <c r="A188" s="2"/>
      <c r="F188"/>
      <c r="I188" s="1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N188" s="1"/>
      <c r="CO188" s="3"/>
      <c r="CQ188" s="3"/>
      <c r="CR188" s="3"/>
      <c r="CS188" s="1"/>
      <c r="CT188" s="16"/>
      <c r="CU188" s="16"/>
      <c r="CV188" s="16"/>
      <c r="CW188" s="3"/>
      <c r="EB188" s="3"/>
      <c r="EC188" s="3"/>
      <c r="ED188" s="3"/>
      <c r="EE188" s="3"/>
      <c r="EP188" s="3"/>
      <c r="EQ188" s="3"/>
      <c r="ER188" s="3"/>
      <c r="ES188" s="3"/>
      <c r="ET188" s="3"/>
      <c r="EZG188" s="7"/>
      <c r="FDA188" s="7"/>
    </row>
    <row r="189" spans="1:202 3271:4063 4161:4161" ht="15" customHeight="1" x14ac:dyDescent="0.25">
      <c r="A189" s="2">
        <f>A187+2</f>
        <v>369</v>
      </c>
      <c r="B189" s="1">
        <v>1</v>
      </c>
      <c r="C189" s="1" t="s">
        <v>296</v>
      </c>
      <c r="D189" s="1" t="s">
        <v>257</v>
      </c>
      <c r="E189">
        <v>502</v>
      </c>
      <c r="F189">
        <f>G189-E189</f>
        <v>448</v>
      </c>
      <c r="G189" s="1">
        <v>950</v>
      </c>
      <c r="H189" s="80">
        <f>I191</f>
        <v>-3063</v>
      </c>
      <c r="I189" s="83">
        <f>H189+E189</f>
        <v>-2561</v>
      </c>
      <c r="J189" s="84">
        <f>H189+G189</f>
        <v>-2113</v>
      </c>
      <c r="K189" s="12"/>
      <c r="L189" s="3"/>
      <c r="M189" s="12">
        <f>M191+1</f>
        <v>10</v>
      </c>
      <c r="N189" s="3"/>
      <c r="O189" s="3"/>
      <c r="P189" s="2">
        <f>A189</f>
        <v>369</v>
      </c>
      <c r="Q189" s="2">
        <v>1</v>
      </c>
      <c r="R189" s="2" t="s">
        <v>294</v>
      </c>
      <c r="S189" s="98" t="s">
        <v>386</v>
      </c>
      <c r="V189" s="2">
        <f>V187</f>
        <v>1</v>
      </c>
      <c r="W189" s="2">
        <f>J189</f>
        <v>-2113</v>
      </c>
      <c r="X189" s="2">
        <f>W189</f>
        <v>-2113</v>
      </c>
      <c r="Y189" s="2">
        <f>W189</f>
        <v>-2113</v>
      </c>
      <c r="Z189" s="3"/>
      <c r="AA189" s="3"/>
      <c r="AB189" s="3"/>
      <c r="AC189" s="3"/>
      <c r="AD189" s="3"/>
      <c r="AE189" s="2">
        <f>P189</f>
        <v>369</v>
      </c>
      <c r="AF189" s="2">
        <v>1</v>
      </c>
      <c r="AG189" s="2" t="s">
        <v>294</v>
      </c>
      <c r="AH189" s="98" t="s">
        <v>388</v>
      </c>
      <c r="AK189" s="2">
        <v>2</v>
      </c>
      <c r="AL189" s="2">
        <f>W189+40</f>
        <v>-2073</v>
      </c>
      <c r="AM189" s="2">
        <f>AL189</f>
        <v>-2073</v>
      </c>
      <c r="AN189" s="2">
        <f>AL189</f>
        <v>-2073</v>
      </c>
      <c r="AO189" s="3"/>
      <c r="AP189" s="3"/>
      <c r="AQ189" s="3"/>
      <c r="AR189" s="3"/>
      <c r="AS189" s="3"/>
      <c r="AT189" s="2">
        <f>AT187+2</f>
        <v>317</v>
      </c>
      <c r="AU189" s="2">
        <v>1</v>
      </c>
      <c r="AV189" s="2" t="s">
        <v>296</v>
      </c>
      <c r="AW189" s="2" t="s">
        <v>305</v>
      </c>
      <c r="AX189" s="2">
        <v>50</v>
      </c>
      <c r="AY189" s="2">
        <v>40</v>
      </c>
      <c r="AZ189" s="2">
        <v>135</v>
      </c>
      <c r="BA189" s="105">
        <v>-1862</v>
      </c>
      <c r="BB189" s="106">
        <f>BA189+AX189</f>
        <v>-1812</v>
      </c>
      <c r="BC189" s="107">
        <f>BA189+AZ189</f>
        <v>-1727</v>
      </c>
      <c r="BD189" s="3"/>
      <c r="BE189" s="3"/>
      <c r="BF189" s="3"/>
      <c r="BG189" s="3"/>
      <c r="BH189" s="3"/>
      <c r="BI189" s="2">
        <f>AT189</f>
        <v>317</v>
      </c>
      <c r="BJ189" s="2">
        <v>1</v>
      </c>
      <c r="BK189" s="2" t="s">
        <v>294</v>
      </c>
      <c r="BL189" s="98" t="s">
        <v>539</v>
      </c>
      <c r="BO189" s="2">
        <f>BO187</f>
        <v>1</v>
      </c>
      <c r="BP189" s="2">
        <f>BC189</f>
        <v>-1727</v>
      </c>
      <c r="BQ189" s="2">
        <f>BP189</f>
        <v>-1727</v>
      </c>
      <c r="BR189" s="2">
        <f>BP189</f>
        <v>-1727</v>
      </c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2">
        <f>CM187+2</f>
        <v>315</v>
      </c>
      <c r="CN189" s="1">
        <v>1</v>
      </c>
      <c r="CO189" s="3" t="s">
        <v>296</v>
      </c>
      <c r="CP189" s="2" t="s">
        <v>270</v>
      </c>
      <c r="CQ189" s="3">
        <v>7</v>
      </c>
      <c r="CR189" s="3">
        <v>40</v>
      </c>
      <c r="CS189" s="1"/>
      <c r="CT189" s="85">
        <f>CV191</f>
        <v>-1340</v>
      </c>
      <c r="CU189" s="58">
        <f>CT189+CQ189</f>
        <v>-1333</v>
      </c>
      <c r="CV189" s="59">
        <f>CU189+CR189</f>
        <v>-1293</v>
      </c>
      <c r="CW189" s="3"/>
      <c r="DB189" s="2">
        <f>CM189</f>
        <v>315</v>
      </c>
      <c r="DC189" s="2">
        <v>1</v>
      </c>
      <c r="DD189" s="2" t="s">
        <v>294</v>
      </c>
      <c r="DE189" s="98" t="s">
        <v>376</v>
      </c>
      <c r="DH189" s="2">
        <f>DH187</f>
        <v>1</v>
      </c>
      <c r="DI189" s="2">
        <f>CV189</f>
        <v>-1293</v>
      </c>
      <c r="DJ189" s="2">
        <f>DI189</f>
        <v>-1293</v>
      </c>
      <c r="DK189" s="2">
        <f>DI189</f>
        <v>-1293</v>
      </c>
      <c r="DQ189" s="2">
        <f>DB189</f>
        <v>315</v>
      </c>
      <c r="DR189" s="2">
        <v>1</v>
      </c>
      <c r="DS189" s="2" t="s">
        <v>294</v>
      </c>
      <c r="DT189" s="98" t="s">
        <v>377</v>
      </c>
      <c r="DW189" s="2">
        <v>2</v>
      </c>
      <c r="DX189" s="2">
        <f>DI189+30</f>
        <v>-1263</v>
      </c>
      <c r="DY189" s="2">
        <f>DX189</f>
        <v>-1263</v>
      </c>
      <c r="DZ189" s="2">
        <f>DX189</f>
        <v>-1263</v>
      </c>
      <c r="EB189" s="3"/>
      <c r="EC189" s="3"/>
      <c r="ED189" s="3"/>
      <c r="EE189" s="3"/>
      <c r="EP189" s="3"/>
      <c r="EQ189" s="3"/>
      <c r="ER189" s="3"/>
      <c r="ES189" s="3"/>
      <c r="ET189" s="3"/>
      <c r="DYT189" s="7"/>
      <c r="ERF189" s="7"/>
      <c r="EZG189" s="7"/>
      <c r="FDA189" s="7"/>
    </row>
    <row r="190" spans="1:202 3271:4063 4161:4161" ht="5.0999999999999996" customHeight="1" x14ac:dyDescent="0.25">
      <c r="A190" s="2"/>
      <c r="F190"/>
      <c r="H190" s="48"/>
      <c r="I190" s="48"/>
      <c r="J190" s="1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N190" s="1"/>
      <c r="CO190" s="3"/>
      <c r="CP190" s="3"/>
      <c r="CQ190" s="3"/>
      <c r="CR190" s="3"/>
      <c r="CS190" s="1"/>
      <c r="CT190" s="16"/>
      <c r="CU190" s="16"/>
      <c r="CV190" s="16"/>
      <c r="CW190" s="3"/>
      <c r="EB190" s="3"/>
      <c r="EC190" s="3"/>
      <c r="ED190" s="3"/>
      <c r="EE190" s="3"/>
      <c r="EP190" s="3"/>
      <c r="EQ190" s="3"/>
      <c r="ER190" s="3"/>
      <c r="ES190" s="3"/>
      <c r="ET190" s="3"/>
      <c r="EZG190" s="7"/>
      <c r="FDA190" s="7"/>
    </row>
    <row r="191" spans="1:202 3271:4063 4161:4161" ht="15" customHeight="1" x14ac:dyDescent="0.25">
      <c r="A191" s="2">
        <f>A189+2</f>
        <v>371</v>
      </c>
      <c r="B191" s="1">
        <v>1</v>
      </c>
      <c r="C191" s="1" t="s">
        <v>296</v>
      </c>
      <c r="D191" s="1" t="s">
        <v>259</v>
      </c>
      <c r="E191">
        <v>182</v>
      </c>
      <c r="F191">
        <f>G191-E191</f>
        <v>595</v>
      </c>
      <c r="G191" s="1">
        <v>777</v>
      </c>
      <c r="H191" s="80">
        <f>I193</f>
        <v>-3245</v>
      </c>
      <c r="I191" s="83">
        <f>H191+E191</f>
        <v>-3063</v>
      </c>
      <c r="J191" s="84">
        <f>H191+G191</f>
        <v>-2468</v>
      </c>
      <c r="K191" s="12"/>
      <c r="L191" s="12"/>
      <c r="M191" s="12">
        <f>M193+1</f>
        <v>9</v>
      </c>
      <c r="N191" s="12"/>
      <c r="O191" s="12"/>
      <c r="P191" s="2">
        <f>A191</f>
        <v>371</v>
      </c>
      <c r="Q191" s="2">
        <v>1</v>
      </c>
      <c r="R191" s="2" t="s">
        <v>294</v>
      </c>
      <c r="S191" s="98" t="s">
        <v>387</v>
      </c>
      <c r="V191" s="2">
        <f>V189</f>
        <v>1</v>
      </c>
      <c r="W191" s="2">
        <f>J191</f>
        <v>-2468</v>
      </c>
      <c r="X191" s="2">
        <f>W191</f>
        <v>-2468</v>
      </c>
      <c r="Y191" s="2">
        <f>W191</f>
        <v>-2468</v>
      </c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3"/>
      <c r="AS191" s="3"/>
      <c r="AT191" s="2">
        <f>AT189+2</f>
        <v>319</v>
      </c>
      <c r="AU191" s="2">
        <v>1</v>
      </c>
      <c r="AV191" s="2" t="s">
        <v>296</v>
      </c>
      <c r="AW191" s="2" t="s">
        <v>304</v>
      </c>
      <c r="AX191" s="2">
        <v>50</v>
      </c>
      <c r="AY191" s="2">
        <v>40</v>
      </c>
      <c r="AZ191" s="2">
        <v>135</v>
      </c>
      <c r="BA191" s="105">
        <v>-1863</v>
      </c>
      <c r="BB191" s="106">
        <f>BA191+AX191</f>
        <v>-1813</v>
      </c>
      <c r="BC191" s="107">
        <f>BA191+AZ191</f>
        <v>-1728</v>
      </c>
      <c r="BD191" s="3"/>
      <c r="BE191" s="3"/>
      <c r="BF191" s="3"/>
      <c r="BG191" s="3"/>
      <c r="BH191" s="3"/>
      <c r="BI191" s="2">
        <f>AT191</f>
        <v>319</v>
      </c>
      <c r="BJ191" s="2">
        <v>1</v>
      </c>
      <c r="BK191" s="2" t="s">
        <v>294</v>
      </c>
      <c r="BL191" s="98" t="s">
        <v>533</v>
      </c>
      <c r="BO191" s="2">
        <f>BO189</f>
        <v>1</v>
      </c>
      <c r="BP191" s="2">
        <f>BC191</f>
        <v>-1728</v>
      </c>
      <c r="BQ191" s="2">
        <f>BP191</f>
        <v>-1728</v>
      </c>
      <c r="BR191" s="2">
        <f>BP191</f>
        <v>-1728</v>
      </c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2">
        <f>CM189+2</f>
        <v>317</v>
      </c>
      <c r="CN191" s="1">
        <v>1</v>
      </c>
      <c r="CO191" s="3" t="s">
        <v>296</v>
      </c>
      <c r="CP191" s="3" t="s">
        <v>272</v>
      </c>
      <c r="CQ191" s="3">
        <v>20</v>
      </c>
      <c r="CR191" s="3">
        <v>40</v>
      </c>
      <c r="CS191" s="1"/>
      <c r="CT191" s="85">
        <f>CV193</f>
        <v>-1400</v>
      </c>
      <c r="CU191" s="58">
        <f>CT191+CQ191</f>
        <v>-1380</v>
      </c>
      <c r="CV191" s="59">
        <f>CU191+CR191</f>
        <v>-1340</v>
      </c>
      <c r="CW191" s="3"/>
      <c r="DB191" s="2">
        <f>CM191</f>
        <v>317</v>
      </c>
      <c r="DC191" s="2">
        <v>1</v>
      </c>
      <c r="DD191" s="2" t="s">
        <v>294</v>
      </c>
      <c r="DE191" s="98" t="s">
        <v>375</v>
      </c>
      <c r="DH191" s="2">
        <f>DH189</f>
        <v>1</v>
      </c>
      <c r="DI191" s="2">
        <f>CV191</f>
        <v>-1340</v>
      </c>
      <c r="DJ191" s="2">
        <f>DI191</f>
        <v>-1340</v>
      </c>
      <c r="DK191" s="2">
        <f>DI191</f>
        <v>-1340</v>
      </c>
      <c r="DQ191" s="2">
        <f>DB191</f>
        <v>317</v>
      </c>
      <c r="DR191" s="2">
        <v>1</v>
      </c>
      <c r="DS191" s="2" t="s">
        <v>294</v>
      </c>
      <c r="DT191" s="98" t="s">
        <v>374</v>
      </c>
      <c r="DW191" s="2">
        <f>DW189</f>
        <v>2</v>
      </c>
      <c r="DX191" s="2">
        <f>DI191+30</f>
        <v>-1310</v>
      </c>
      <c r="DY191" s="2">
        <f>DX191</f>
        <v>-1310</v>
      </c>
      <c r="DZ191" s="2">
        <f>DX191</f>
        <v>-1310</v>
      </c>
      <c r="EB191" s="3"/>
      <c r="EC191" s="3"/>
      <c r="ED191" s="3"/>
      <c r="EE191" s="3"/>
      <c r="EP191" s="3"/>
      <c r="EQ191" s="3"/>
      <c r="ER191" s="3"/>
      <c r="ES191" s="3"/>
      <c r="ET191" s="3"/>
      <c r="DYU191" s="7"/>
      <c r="ETN191" s="7"/>
      <c r="EZG191" s="7"/>
      <c r="FDA191" s="7"/>
    </row>
    <row r="192" spans="1:202 3271:4063 4161:4161" ht="5.0999999999999996" customHeight="1" x14ac:dyDescent="0.25">
      <c r="A192" s="2"/>
      <c r="F192"/>
      <c r="H192" s="48"/>
      <c r="I192" s="48"/>
      <c r="J192" s="16"/>
      <c r="K192" s="3"/>
      <c r="L192" s="3"/>
      <c r="M192" s="3"/>
      <c r="N192" s="3"/>
      <c r="O192" s="3"/>
      <c r="P192" s="12"/>
      <c r="Q192" s="12"/>
      <c r="R192" s="12"/>
      <c r="S192" s="12"/>
      <c r="T192" s="12"/>
      <c r="U192" s="12"/>
      <c r="W192" s="12"/>
      <c r="X192" s="12"/>
      <c r="Y192" s="12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1"/>
      <c r="CO192" s="3"/>
      <c r="CP192" s="3"/>
      <c r="CQ192" s="3"/>
      <c r="CR192" s="3"/>
      <c r="CS192" s="1"/>
      <c r="CT192" s="16"/>
      <c r="CU192" s="16"/>
      <c r="CV192" s="16"/>
      <c r="CW192" s="3"/>
      <c r="EB192" s="3"/>
      <c r="EC192" s="3"/>
      <c r="ED192" s="3"/>
      <c r="EE192" s="3"/>
      <c r="EP192" s="3"/>
      <c r="EQ192" s="3"/>
      <c r="ER192" s="3"/>
      <c r="ES192" s="3"/>
      <c r="ET192" s="3"/>
      <c r="EZG192" s="7"/>
      <c r="FDA192" s="7"/>
    </row>
    <row r="193" spans="1:151 3137:4094 4154:4161" ht="15" customHeight="1" x14ac:dyDescent="0.25">
      <c r="A193" s="2">
        <f>A191+2</f>
        <v>373</v>
      </c>
      <c r="B193" s="1">
        <v>1</v>
      </c>
      <c r="C193" s="1" t="s">
        <v>296</v>
      </c>
      <c r="D193" s="1" t="s">
        <v>261</v>
      </c>
      <c r="E193">
        <v>187</v>
      </c>
      <c r="F193">
        <f>G193-E193</f>
        <v>782</v>
      </c>
      <c r="G193" s="1">
        <v>969</v>
      </c>
      <c r="H193" s="80">
        <f>I195</f>
        <v>-3432</v>
      </c>
      <c r="I193" s="83">
        <f>H193+E193</f>
        <v>-3245</v>
      </c>
      <c r="J193" s="84">
        <f>H193+G193</f>
        <v>-2463</v>
      </c>
      <c r="K193" s="12"/>
      <c r="L193" s="12"/>
      <c r="M193" s="12">
        <f>M195+1</f>
        <v>8</v>
      </c>
      <c r="N193" s="12"/>
      <c r="O193" s="12"/>
      <c r="P193" s="2">
        <f>A193</f>
        <v>373</v>
      </c>
      <c r="Q193" s="2">
        <v>1</v>
      </c>
      <c r="R193" s="2" t="s">
        <v>294</v>
      </c>
      <c r="S193" s="98" t="s">
        <v>384</v>
      </c>
      <c r="V193" s="2">
        <f>V191</f>
        <v>1</v>
      </c>
      <c r="W193" s="2">
        <f>J193</f>
        <v>-2463</v>
      </c>
      <c r="X193" s="2">
        <f>W193</f>
        <v>-2463</v>
      </c>
      <c r="Y193" s="2">
        <f>W193</f>
        <v>-2463</v>
      </c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3"/>
      <c r="AS193" s="3"/>
      <c r="AT193" s="2">
        <f>AT191+2</f>
        <v>321</v>
      </c>
      <c r="AU193" s="2">
        <v>1</v>
      </c>
      <c r="AV193" s="2" t="s">
        <v>296</v>
      </c>
      <c r="AW193" s="2" t="s">
        <v>303</v>
      </c>
      <c r="AX193" s="2">
        <v>50</v>
      </c>
      <c r="AY193" s="2">
        <v>40</v>
      </c>
      <c r="AZ193" s="2">
        <v>135</v>
      </c>
      <c r="BA193" s="105">
        <v>-1862</v>
      </c>
      <c r="BB193" s="106">
        <f>BA193+AX193</f>
        <v>-1812</v>
      </c>
      <c r="BC193" s="107">
        <f>BA193+AZ193</f>
        <v>-1727</v>
      </c>
      <c r="BD193" s="3"/>
      <c r="BE193" s="3"/>
      <c r="BF193" s="3"/>
      <c r="BG193" s="3"/>
      <c r="BH193" s="3"/>
      <c r="BI193" s="2">
        <f>AT193</f>
        <v>321</v>
      </c>
      <c r="BJ193" s="2">
        <v>1</v>
      </c>
      <c r="BK193" s="2" t="s">
        <v>294</v>
      </c>
      <c r="BL193" s="98" t="s">
        <v>534</v>
      </c>
      <c r="BO193" s="2">
        <f>BO191</f>
        <v>1</v>
      </c>
      <c r="BP193" s="2">
        <f>BC193</f>
        <v>-1727</v>
      </c>
      <c r="BQ193" s="2">
        <f>BP193</f>
        <v>-1727</v>
      </c>
      <c r="BR193" s="2">
        <f>BP193</f>
        <v>-1727</v>
      </c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2">
        <f>CM191+2</f>
        <v>319</v>
      </c>
      <c r="CN193" s="1">
        <v>1</v>
      </c>
      <c r="CO193" s="3" t="s">
        <v>296</v>
      </c>
      <c r="CP193" s="3" t="s">
        <v>274</v>
      </c>
      <c r="CQ193" s="3">
        <v>18</v>
      </c>
      <c r="CR193" s="3">
        <v>80</v>
      </c>
      <c r="CS193" s="1"/>
      <c r="CT193" s="85">
        <f>CV195</f>
        <v>-1498</v>
      </c>
      <c r="CU193" s="58">
        <f>CT193+CQ193</f>
        <v>-1480</v>
      </c>
      <c r="CV193" s="59">
        <f>CU193+CR193</f>
        <v>-1400</v>
      </c>
      <c r="CW193" s="3"/>
      <c r="DB193" s="2">
        <f>CM193</f>
        <v>319</v>
      </c>
      <c r="DC193" s="2">
        <v>1</v>
      </c>
      <c r="DD193" s="2" t="s">
        <v>294</v>
      </c>
      <c r="DE193" s="98" t="s">
        <v>371</v>
      </c>
      <c r="DH193" s="2">
        <f>DH191</f>
        <v>1</v>
      </c>
      <c r="DI193" s="2">
        <f>CV193</f>
        <v>-1400</v>
      </c>
      <c r="DJ193" s="2">
        <f>DI193</f>
        <v>-1400</v>
      </c>
      <c r="DK193" s="2">
        <f>DI193</f>
        <v>-1400</v>
      </c>
      <c r="DQ193" s="2">
        <f>DB193</f>
        <v>319</v>
      </c>
      <c r="DR193" s="2">
        <v>1</v>
      </c>
      <c r="DS193" s="2" t="s">
        <v>294</v>
      </c>
      <c r="DT193" s="98" t="s">
        <v>370</v>
      </c>
      <c r="DW193" s="2">
        <f>DW191</f>
        <v>2</v>
      </c>
      <c r="DX193" s="2">
        <f>DI193+30</f>
        <v>-1370</v>
      </c>
      <c r="DY193" s="2">
        <f>DX193</f>
        <v>-1370</v>
      </c>
      <c r="DZ193" s="2">
        <f>DX193</f>
        <v>-1370</v>
      </c>
      <c r="EB193" s="3"/>
      <c r="EC193" s="3"/>
      <c r="ED193" s="3"/>
      <c r="EE193" s="3"/>
      <c r="EP193" s="3"/>
      <c r="EQ193" s="3"/>
      <c r="ER193" s="3"/>
      <c r="ES193" s="3"/>
      <c r="ET193" s="3"/>
      <c r="DZE193" s="7"/>
      <c r="EVV193" s="7"/>
      <c r="EZG193" s="7"/>
      <c r="FDA193" s="7"/>
    </row>
    <row r="194" spans="1:151 3137:4094 4154:4161" ht="5.0999999999999996" customHeight="1" x14ac:dyDescent="0.25">
      <c r="A194" s="2"/>
      <c r="F194"/>
      <c r="H194" s="48"/>
      <c r="I194" s="48"/>
      <c r="J194" s="1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1"/>
      <c r="CO194" s="3"/>
      <c r="CP194" s="3"/>
      <c r="CQ194" s="3"/>
      <c r="CR194" s="3"/>
      <c r="CS194" s="1"/>
      <c r="CT194" s="16"/>
      <c r="CU194" s="16"/>
      <c r="CV194" s="16"/>
      <c r="CW194" s="3"/>
      <c r="EB194" s="3"/>
      <c r="EC194" s="3"/>
      <c r="ED194" s="3"/>
      <c r="EE194" s="3"/>
      <c r="EP194" s="3"/>
      <c r="EQ194" s="3"/>
      <c r="ER194" s="3"/>
      <c r="ES194" s="3"/>
      <c r="ET194" s="3"/>
      <c r="EU194" s="3"/>
      <c r="EZG194" s="7"/>
      <c r="FDA194" s="7"/>
    </row>
    <row r="195" spans="1:151 3137:4094 4154:4161" ht="15" customHeight="1" x14ac:dyDescent="0.25">
      <c r="A195" s="2">
        <f>A193+2</f>
        <v>375</v>
      </c>
      <c r="B195" s="1">
        <v>1</v>
      </c>
      <c r="C195" s="1" t="s">
        <v>296</v>
      </c>
      <c r="D195" s="1" t="s">
        <v>263</v>
      </c>
      <c r="E195">
        <v>65</v>
      </c>
      <c r="F195">
        <f>G195-E195</f>
        <v>300</v>
      </c>
      <c r="G195" s="1">
        <v>365</v>
      </c>
      <c r="H195" s="80">
        <f>I197</f>
        <v>-3497</v>
      </c>
      <c r="I195" s="83">
        <f>H195+E195</f>
        <v>-3432</v>
      </c>
      <c r="J195" s="84">
        <f>H195+G195</f>
        <v>-3132</v>
      </c>
      <c r="K195" s="12"/>
      <c r="L195" s="12"/>
      <c r="M195" s="12">
        <f>M197+1</f>
        <v>7</v>
      </c>
      <c r="N195" s="12"/>
      <c r="O195" s="12"/>
      <c r="P195" s="2">
        <f>A195</f>
        <v>375</v>
      </c>
      <c r="Q195" s="2">
        <v>1</v>
      </c>
      <c r="R195" s="2" t="s">
        <v>294</v>
      </c>
      <c r="S195" s="98" t="s">
        <v>385</v>
      </c>
      <c r="V195" s="2">
        <f>V193</f>
        <v>1</v>
      </c>
      <c r="W195" s="2">
        <f>J195</f>
        <v>-3132</v>
      </c>
      <c r="X195" s="2">
        <f>W195</f>
        <v>-3132</v>
      </c>
      <c r="Y195" s="2">
        <f>W195</f>
        <v>-3132</v>
      </c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3"/>
      <c r="AS195" s="3"/>
      <c r="AT195" s="2">
        <f>AT193+2</f>
        <v>323</v>
      </c>
      <c r="AU195" s="2">
        <v>1</v>
      </c>
      <c r="AV195" s="2" t="s">
        <v>296</v>
      </c>
      <c r="AW195" s="2" t="s">
        <v>302</v>
      </c>
      <c r="AX195" s="2">
        <v>50</v>
      </c>
      <c r="AY195" s="2">
        <v>40</v>
      </c>
      <c r="AZ195" s="2">
        <v>135</v>
      </c>
      <c r="BA195" s="105">
        <v>-1862</v>
      </c>
      <c r="BB195" s="106">
        <f>BA195+AX195</f>
        <v>-1812</v>
      </c>
      <c r="BC195" s="107">
        <f>BA195+AZ195</f>
        <v>-1727</v>
      </c>
      <c r="BD195" s="3"/>
      <c r="BE195" s="3"/>
      <c r="BF195" s="3"/>
      <c r="BG195" s="3"/>
      <c r="BH195" s="3"/>
      <c r="BI195" s="2">
        <f>AT195</f>
        <v>323</v>
      </c>
      <c r="BJ195" s="2">
        <v>1</v>
      </c>
      <c r="BK195" s="2" t="s">
        <v>294</v>
      </c>
      <c r="BL195" s="98" t="s">
        <v>535</v>
      </c>
      <c r="BO195" s="2">
        <f>BO193</f>
        <v>1</v>
      </c>
      <c r="BP195" s="2">
        <f>BC195</f>
        <v>-1727</v>
      </c>
      <c r="BQ195" s="2">
        <f>BP195</f>
        <v>-1727</v>
      </c>
      <c r="BR195" s="2">
        <f>BP195</f>
        <v>-1727</v>
      </c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2">
        <f>CM193+2</f>
        <v>321</v>
      </c>
      <c r="CN195" s="1">
        <v>1</v>
      </c>
      <c r="CO195" s="3" t="s">
        <v>296</v>
      </c>
      <c r="CP195" s="3" t="s">
        <v>276</v>
      </c>
      <c r="CQ195" s="3">
        <v>8</v>
      </c>
      <c r="CR195" s="3">
        <v>40</v>
      </c>
      <c r="CS195" s="1"/>
      <c r="CT195" s="85">
        <v>-1546</v>
      </c>
      <c r="CU195" s="58">
        <f>CT195+CQ195</f>
        <v>-1538</v>
      </c>
      <c r="CV195" s="59">
        <f>CU195+CR195</f>
        <v>-1498</v>
      </c>
      <c r="CW195" s="3"/>
      <c r="DB195" s="2">
        <f>CM195</f>
        <v>321</v>
      </c>
      <c r="DC195" s="2">
        <v>1</v>
      </c>
      <c r="DD195" s="2" t="s">
        <v>294</v>
      </c>
      <c r="DE195" s="98" t="s">
        <v>372</v>
      </c>
      <c r="DH195" s="2">
        <f>DH193</f>
        <v>1</v>
      </c>
      <c r="DI195" s="2">
        <f>CV195</f>
        <v>-1498</v>
      </c>
      <c r="DJ195" s="2">
        <f>DI195</f>
        <v>-1498</v>
      </c>
      <c r="DK195" s="2">
        <f>DI195</f>
        <v>-1498</v>
      </c>
      <c r="DQ195" s="2">
        <f>DB195</f>
        <v>321</v>
      </c>
      <c r="DR195" s="2">
        <v>1</v>
      </c>
      <c r="DS195" s="2" t="s">
        <v>294</v>
      </c>
      <c r="DT195" s="98" t="s">
        <v>373</v>
      </c>
      <c r="DW195" s="2">
        <f>DW193</f>
        <v>2</v>
      </c>
      <c r="DX195" s="2">
        <f>DI195+30</f>
        <v>-1468</v>
      </c>
      <c r="DY195" s="2">
        <f>DX195</f>
        <v>-1468</v>
      </c>
      <c r="DZ195" s="2">
        <f>DX195</f>
        <v>-1468</v>
      </c>
      <c r="EA195" s="3"/>
      <c r="EB195" s="3"/>
      <c r="EC195" s="3"/>
      <c r="ED195" s="3"/>
      <c r="EE195" s="3"/>
      <c r="EP195" s="3"/>
      <c r="EQ195" s="3"/>
      <c r="ER195" s="3"/>
      <c r="ES195" s="3"/>
      <c r="ET195" s="3"/>
      <c r="EU195" s="3"/>
      <c r="DZG195" s="7"/>
      <c r="EYD195" s="7"/>
      <c r="EZG195" s="7"/>
      <c r="FDA195" s="7"/>
    </row>
    <row r="196" spans="1:151 3137:4094 4154:4161" ht="5.0999999999999996" customHeight="1" x14ac:dyDescent="0.25">
      <c r="A196" s="2"/>
      <c r="F196"/>
      <c r="H196" s="48"/>
      <c r="I196" s="48"/>
      <c r="J196" s="1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1"/>
      <c r="CN196" s="1"/>
      <c r="CO196" s="1"/>
      <c r="CP196" s="1"/>
      <c r="CQ196" s="1"/>
      <c r="CR196" s="1"/>
      <c r="CS196" s="1"/>
      <c r="CT196" s="1"/>
      <c r="CU196" s="1"/>
      <c r="CW196" s="3"/>
      <c r="EA196" s="3"/>
      <c r="EB196" s="3"/>
      <c r="EC196" s="3"/>
      <c r="ED196" s="3"/>
      <c r="EE196" s="3"/>
      <c r="EP196" s="3"/>
      <c r="EQ196" s="3"/>
      <c r="ER196" s="3"/>
      <c r="ES196" s="3"/>
      <c r="ET196" s="3"/>
      <c r="EU196" s="3"/>
      <c r="EZG196" s="7"/>
      <c r="FDA196" s="7"/>
    </row>
    <row r="197" spans="1:151 3137:4094 4154:4161" ht="15" customHeight="1" x14ac:dyDescent="0.25">
      <c r="A197" s="2">
        <f>A195+2</f>
        <v>377</v>
      </c>
      <c r="B197" s="1">
        <v>1</v>
      </c>
      <c r="C197" s="1" t="s">
        <v>296</v>
      </c>
      <c r="D197" s="1" t="s">
        <v>265</v>
      </c>
      <c r="E197">
        <v>162</v>
      </c>
      <c r="F197">
        <f>G197-E197</f>
        <v>800</v>
      </c>
      <c r="G197" s="1">
        <v>962</v>
      </c>
      <c r="H197" s="80">
        <f>I199</f>
        <v>-3659</v>
      </c>
      <c r="I197" s="83">
        <f>H197+E197</f>
        <v>-3497</v>
      </c>
      <c r="J197" s="84">
        <f>H197+G197</f>
        <v>-2697</v>
      </c>
      <c r="K197" s="12"/>
      <c r="L197" s="12"/>
      <c r="M197" s="12">
        <f>M199+1</f>
        <v>6</v>
      </c>
      <c r="N197" s="12"/>
      <c r="O197" s="12"/>
      <c r="P197" s="2">
        <f>A197</f>
        <v>377</v>
      </c>
      <c r="Q197" s="2">
        <v>1</v>
      </c>
      <c r="R197" s="2" t="s">
        <v>294</v>
      </c>
      <c r="S197" s="98" t="s">
        <v>383</v>
      </c>
      <c r="V197" s="2">
        <f>V195</f>
        <v>1</v>
      </c>
      <c r="W197" s="2">
        <f>J197</f>
        <v>-2697</v>
      </c>
      <c r="X197" s="2">
        <f>W197</f>
        <v>-2697</v>
      </c>
      <c r="Y197" s="2">
        <f>W197</f>
        <v>-2697</v>
      </c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3"/>
      <c r="AS197" s="3"/>
      <c r="AT197" s="2">
        <v>343</v>
      </c>
      <c r="AU197" s="2">
        <v>1</v>
      </c>
      <c r="AW197" s="2" t="s">
        <v>235</v>
      </c>
      <c r="AX197" s="2">
        <v>50</v>
      </c>
      <c r="AY197" s="2">
        <v>40</v>
      </c>
      <c r="AZ197" s="2">
        <v>135</v>
      </c>
      <c r="BA197" s="105">
        <v>-1863</v>
      </c>
      <c r="BB197" s="106">
        <f>BA197+AX197</f>
        <v>-1813</v>
      </c>
      <c r="BC197" s="107">
        <f>BA197+AZ197</f>
        <v>-1728</v>
      </c>
      <c r="BD197" s="3"/>
      <c r="BE197" s="3"/>
      <c r="BF197" s="3"/>
      <c r="BG197" s="3"/>
      <c r="BH197" s="3"/>
      <c r="BI197" s="2">
        <f>AT197</f>
        <v>343</v>
      </c>
      <c r="BJ197" s="2">
        <v>1</v>
      </c>
      <c r="BK197" s="2" t="s">
        <v>294</v>
      </c>
      <c r="BL197" s="98" t="s">
        <v>536</v>
      </c>
      <c r="BO197" s="2">
        <f>BO195</f>
        <v>1</v>
      </c>
      <c r="BP197" s="2">
        <f>BC197</f>
        <v>-1728</v>
      </c>
      <c r="BQ197" s="2">
        <f>BP197</f>
        <v>-1728</v>
      </c>
      <c r="BR197" s="2">
        <f>BP197</f>
        <v>-1728</v>
      </c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1"/>
      <c r="CN197" s="1"/>
      <c r="CO197" s="1"/>
      <c r="CP197" s="1"/>
      <c r="CQ197" s="89">
        <f>SUM(CQ168:CQ195)</f>
        <v>114</v>
      </c>
      <c r="CR197" s="89">
        <f>SUM(CR169:CR195)</f>
        <v>336</v>
      </c>
      <c r="CS197" s="1"/>
      <c r="CT197" s="1"/>
      <c r="CU197" s="1"/>
      <c r="EA197" s="3"/>
      <c r="EB197" s="3"/>
      <c r="EC197" s="3"/>
      <c r="ED197" s="3"/>
      <c r="EE197" s="3"/>
      <c r="EP197" s="3"/>
      <c r="EQ197" s="3"/>
      <c r="ER197" s="3"/>
      <c r="ES197" s="3"/>
      <c r="ET197" s="3"/>
      <c r="EU197" s="3"/>
      <c r="DPQ197" s="7"/>
      <c r="DZI197" s="7"/>
      <c r="FAL197" s="7"/>
      <c r="FDA197" s="7"/>
    </row>
    <row r="198" spans="1:151 3137:4094 4154:4161" ht="5.0999999999999996" customHeight="1" x14ac:dyDescent="0.25">
      <c r="A198" s="2"/>
      <c r="F198"/>
      <c r="H198" s="48"/>
      <c r="I198" s="48"/>
      <c r="J198" s="1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EA198" s="3"/>
      <c r="EB198" s="3"/>
      <c r="EC198" s="3"/>
      <c r="ED198" s="3"/>
      <c r="EE198" s="3"/>
      <c r="EP198" s="3"/>
      <c r="EQ198" s="3"/>
      <c r="ER198" s="3"/>
      <c r="ES198" s="3"/>
      <c r="ET198" s="3"/>
      <c r="EU198" s="3"/>
      <c r="DPQ198" s="7"/>
      <c r="FDA198" s="7"/>
    </row>
    <row r="199" spans="1:151 3137:4094 4154:4161" ht="15" customHeight="1" x14ac:dyDescent="0.25">
      <c r="A199" s="2">
        <f>A197+2</f>
        <v>379</v>
      </c>
      <c r="B199" s="1">
        <v>1</v>
      </c>
      <c r="C199" s="1" t="s">
        <v>296</v>
      </c>
      <c r="D199" s="1" t="s">
        <v>267</v>
      </c>
      <c r="E199">
        <v>65</v>
      </c>
      <c r="F199">
        <f>G199-E199</f>
        <v>830</v>
      </c>
      <c r="G199" s="1">
        <v>895</v>
      </c>
      <c r="H199" s="80">
        <f>I201</f>
        <v>-3724</v>
      </c>
      <c r="I199" s="83">
        <f>H199+E199</f>
        <v>-3659</v>
      </c>
      <c r="J199" s="84">
        <f>H199+G199</f>
        <v>-2829</v>
      </c>
      <c r="K199" s="12"/>
      <c r="L199" s="12"/>
      <c r="M199" s="12">
        <f>M201+1</f>
        <v>5</v>
      </c>
      <c r="N199" s="12"/>
      <c r="O199" s="12"/>
      <c r="P199" s="2">
        <f>A199</f>
        <v>379</v>
      </c>
      <c r="Q199" s="2">
        <v>1</v>
      </c>
      <c r="R199" s="2" t="s">
        <v>294</v>
      </c>
      <c r="S199" s="98" t="s">
        <v>382</v>
      </c>
      <c r="V199" s="2">
        <f>V197</f>
        <v>1</v>
      </c>
      <c r="W199" s="2">
        <f>J199</f>
        <v>-2829</v>
      </c>
      <c r="X199" s="2">
        <f>W199</f>
        <v>-2829</v>
      </c>
      <c r="Y199" s="2">
        <f>W199</f>
        <v>-2829</v>
      </c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3"/>
      <c r="AS199" s="3"/>
      <c r="AT199" s="2">
        <v>351</v>
      </c>
      <c r="AU199" s="2">
        <v>1</v>
      </c>
      <c r="AV199" s="2" t="s">
        <v>296</v>
      </c>
      <c r="AW199" s="2" t="s">
        <v>297</v>
      </c>
      <c r="AX199" s="2">
        <v>50</v>
      </c>
      <c r="AY199" s="2">
        <v>40</v>
      </c>
      <c r="AZ199" s="2">
        <v>137</v>
      </c>
      <c r="BA199" s="105">
        <v>-1864</v>
      </c>
      <c r="BB199" s="106">
        <f>BA199+AX199</f>
        <v>-1814</v>
      </c>
      <c r="BC199" s="107">
        <f>BA199+AZ199</f>
        <v>-1727</v>
      </c>
      <c r="BD199" s="3"/>
      <c r="BE199" s="3"/>
      <c r="BF199" s="3"/>
      <c r="BG199" s="3"/>
      <c r="BH199" s="3"/>
      <c r="BI199" s="2">
        <f>AT199</f>
        <v>351</v>
      </c>
      <c r="BJ199" s="2">
        <v>1</v>
      </c>
      <c r="BK199" s="2" t="s">
        <v>294</v>
      </c>
      <c r="BL199" s="98" t="s">
        <v>537</v>
      </c>
      <c r="BO199" s="2">
        <f>BO197</f>
        <v>1</v>
      </c>
      <c r="BP199" s="2">
        <f>BC199</f>
        <v>-1727</v>
      </c>
      <c r="BQ199" s="2">
        <f>BP199</f>
        <v>-1727</v>
      </c>
      <c r="BR199" s="2">
        <f>BP199</f>
        <v>-1727</v>
      </c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EA199" s="3"/>
      <c r="EB199" s="3"/>
      <c r="EC199" s="3"/>
      <c r="ED199" s="3"/>
      <c r="EE199" s="3"/>
      <c r="EP199" s="3"/>
      <c r="EQ199" s="3"/>
      <c r="ER199" s="3"/>
      <c r="ES199" s="3"/>
      <c r="ET199" s="3"/>
      <c r="EU199" s="3"/>
      <c r="DQH199" s="7"/>
      <c r="FCT199" s="7"/>
      <c r="FDA199" s="7"/>
    </row>
    <row r="200" spans="1:151 3137:4094 4154:4161" ht="5.0999999999999996" customHeight="1" x14ac:dyDescent="0.25">
      <c r="A200" s="2"/>
      <c r="B200" s="2"/>
      <c r="F200"/>
      <c r="H200" s="48"/>
      <c r="I200" s="48"/>
      <c r="J200" s="1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EA200" s="3"/>
      <c r="EB200" s="3"/>
      <c r="EC200" s="3"/>
      <c r="ED200" s="3"/>
      <c r="EE200" s="3"/>
      <c r="EP200" s="3"/>
      <c r="EQ200" s="3"/>
      <c r="ER200" s="3"/>
      <c r="ES200" s="3"/>
      <c r="ET200" s="3"/>
      <c r="EU200" s="3"/>
      <c r="DQH200" s="7"/>
      <c r="FDA200" s="7"/>
    </row>
    <row r="201" spans="1:151 3137:4094 4154:4161" ht="15" customHeight="1" x14ac:dyDescent="0.25">
      <c r="A201" s="2">
        <f>A199+2</f>
        <v>381</v>
      </c>
      <c r="B201" s="1">
        <v>1</v>
      </c>
      <c r="C201" s="1" t="s">
        <v>296</v>
      </c>
      <c r="D201" s="1" t="s">
        <v>269</v>
      </c>
      <c r="E201">
        <v>70</v>
      </c>
      <c r="F201">
        <f>G201-E201</f>
        <v>840</v>
      </c>
      <c r="G201" s="1">
        <v>910</v>
      </c>
      <c r="H201" s="80">
        <f>I203</f>
        <v>-3794</v>
      </c>
      <c r="I201" s="83">
        <f>H201+E201</f>
        <v>-3724</v>
      </c>
      <c r="J201" s="84">
        <f>H201+G201</f>
        <v>-2884</v>
      </c>
      <c r="K201" s="12"/>
      <c r="L201" s="12"/>
      <c r="M201" s="12">
        <f>M203+1</f>
        <v>4</v>
      </c>
      <c r="N201" s="12"/>
      <c r="O201" s="12"/>
      <c r="P201" s="2">
        <f>A201</f>
        <v>381</v>
      </c>
      <c r="Q201" s="2">
        <v>1</v>
      </c>
      <c r="R201" s="2" t="s">
        <v>294</v>
      </c>
      <c r="S201" s="98" t="s">
        <v>381</v>
      </c>
      <c r="V201" s="2">
        <f>V199</f>
        <v>1</v>
      </c>
      <c r="W201" s="2">
        <f>J201</f>
        <v>-2884</v>
      </c>
      <c r="X201" s="2">
        <f>W201</f>
        <v>-2884</v>
      </c>
      <c r="Y201" s="2">
        <f>W201</f>
        <v>-2884</v>
      </c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3"/>
      <c r="AS201" s="3"/>
      <c r="AT201" s="2">
        <f>AT199+2</f>
        <v>353</v>
      </c>
      <c r="AU201" s="2">
        <v>1</v>
      </c>
      <c r="AV201" s="2" t="s">
        <v>296</v>
      </c>
      <c r="AW201" s="2" t="s">
        <v>307</v>
      </c>
      <c r="AX201" s="2">
        <v>50</v>
      </c>
      <c r="AY201" s="2">
        <v>40</v>
      </c>
      <c r="AZ201" s="2">
        <v>135</v>
      </c>
      <c r="BA201" s="105">
        <v>-1865</v>
      </c>
      <c r="BB201" s="106">
        <f>BA201+AX201</f>
        <v>-1815</v>
      </c>
      <c r="BC201" s="107">
        <f>BA201+AZ201</f>
        <v>-1730</v>
      </c>
      <c r="BD201" s="3"/>
      <c r="BE201" s="3"/>
      <c r="BF201" s="3"/>
      <c r="BG201" s="3"/>
      <c r="BH201" s="3"/>
      <c r="BI201" s="2">
        <f>AT201</f>
        <v>353</v>
      </c>
      <c r="BJ201" s="2">
        <v>1</v>
      </c>
      <c r="BK201" s="2" t="s">
        <v>294</v>
      </c>
      <c r="BL201" s="98" t="s">
        <v>538</v>
      </c>
      <c r="BO201" s="2">
        <f>BO199</f>
        <v>1</v>
      </c>
      <c r="BP201" s="2">
        <f>BC201</f>
        <v>-1730</v>
      </c>
      <c r="BQ201" s="2">
        <f>BP201</f>
        <v>-1730</v>
      </c>
      <c r="BR201" s="2">
        <f>BP201</f>
        <v>-1730</v>
      </c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EA201" s="3"/>
      <c r="EB201" s="3"/>
      <c r="EC201" s="3"/>
      <c r="ED201" s="3"/>
      <c r="EE201" s="3"/>
      <c r="EP201" s="3"/>
      <c r="EQ201" s="3"/>
      <c r="ER201" s="3"/>
      <c r="ES201" s="3"/>
      <c r="ET201" s="3"/>
      <c r="EU201" s="3"/>
      <c r="DQJ201" s="7"/>
      <c r="FDA201" s="7"/>
    </row>
    <row r="202" spans="1:151 3137:4094 4154:4161" ht="5.0999999999999996" customHeight="1" x14ac:dyDescent="0.25">
      <c r="A202" s="2"/>
      <c r="F202"/>
      <c r="H202" s="48"/>
      <c r="I202" s="48"/>
      <c r="J202" s="16"/>
      <c r="K202" s="3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3"/>
      <c r="AS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EA202" s="3"/>
      <c r="EB202" s="3"/>
      <c r="EC202" s="3"/>
      <c r="ED202" s="3"/>
      <c r="EE202" s="3"/>
      <c r="DQJ202" s="7"/>
      <c r="FDA202" s="7"/>
    </row>
    <row r="203" spans="1:151 3137:4094 4154:4161" ht="15" customHeight="1" x14ac:dyDescent="0.25">
      <c r="A203" s="2">
        <f>A201+2</f>
        <v>383</v>
      </c>
      <c r="B203" s="1">
        <v>1</v>
      </c>
      <c r="C203" s="1" t="s">
        <v>296</v>
      </c>
      <c r="D203" s="1" t="s">
        <v>271</v>
      </c>
      <c r="E203">
        <v>90</v>
      </c>
      <c r="F203">
        <f>G203-E203</f>
        <v>815</v>
      </c>
      <c r="G203" s="1">
        <v>905</v>
      </c>
      <c r="H203" s="80">
        <f>I205</f>
        <v>-3884</v>
      </c>
      <c r="I203" s="83">
        <f>H203+E203</f>
        <v>-3794</v>
      </c>
      <c r="J203" s="84">
        <f>H203+G203</f>
        <v>-2979</v>
      </c>
      <c r="K203" s="12"/>
      <c r="L203" s="12"/>
      <c r="M203" s="12">
        <f>M205+1</f>
        <v>3</v>
      </c>
      <c r="N203" s="12"/>
      <c r="O203" s="12"/>
      <c r="P203" s="2">
        <f>A203</f>
        <v>383</v>
      </c>
      <c r="Q203" s="2">
        <v>1</v>
      </c>
      <c r="R203" s="2" t="s">
        <v>294</v>
      </c>
      <c r="S203" s="98" t="s">
        <v>380</v>
      </c>
      <c r="V203" s="2">
        <f>V201</f>
        <v>1</v>
      </c>
      <c r="W203" s="2">
        <f>J203</f>
        <v>-2979</v>
      </c>
      <c r="X203" s="2">
        <f>W203</f>
        <v>-2979</v>
      </c>
      <c r="Y203" s="2">
        <f>W203</f>
        <v>-2979</v>
      </c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3"/>
      <c r="AS203" s="3"/>
      <c r="AT203" s="2">
        <f>AT201+2</f>
        <v>355</v>
      </c>
      <c r="AU203" s="2">
        <v>1</v>
      </c>
      <c r="AV203" s="2" t="s">
        <v>296</v>
      </c>
      <c r="AW203" s="2" t="s">
        <v>301</v>
      </c>
      <c r="AX203" s="2">
        <v>50</v>
      </c>
      <c r="AY203" s="2">
        <v>40</v>
      </c>
      <c r="AZ203" s="2">
        <v>135</v>
      </c>
      <c r="BA203" s="105">
        <v>-1866</v>
      </c>
      <c r="BB203" s="106">
        <f>BA203+AX203</f>
        <v>-1816</v>
      </c>
      <c r="BC203" s="107">
        <f>BA203+AZ203</f>
        <v>-1731</v>
      </c>
      <c r="BD203" s="3"/>
      <c r="BE203" s="3"/>
      <c r="BF203" s="3"/>
      <c r="BG203" s="3"/>
      <c r="BH203" s="3"/>
      <c r="BI203" s="2">
        <f>AT203</f>
        <v>355</v>
      </c>
      <c r="BJ203" s="2">
        <v>1</v>
      </c>
      <c r="BK203" s="2" t="s">
        <v>294</v>
      </c>
      <c r="BL203" s="98" t="s">
        <v>531</v>
      </c>
      <c r="BO203" s="2">
        <f>BO201</f>
        <v>1</v>
      </c>
      <c r="BP203" s="2">
        <f>BC203</f>
        <v>-1731</v>
      </c>
      <c r="BQ203" s="2">
        <f>BP203</f>
        <v>-1731</v>
      </c>
      <c r="BR203" s="2">
        <f>BP203</f>
        <v>-1731</v>
      </c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EA203" s="3"/>
      <c r="EB203" s="3"/>
      <c r="EC203" s="3"/>
      <c r="ED203" s="3"/>
      <c r="EE203" s="3"/>
      <c r="DRX203" s="7"/>
      <c r="FDA203" s="7"/>
    </row>
    <row r="204" spans="1:151 3137:4094 4154:4161" ht="5.0999999999999996" customHeight="1" x14ac:dyDescent="0.25">
      <c r="A204" s="2"/>
      <c r="F204"/>
      <c r="H204" s="48"/>
      <c r="I204" s="48"/>
      <c r="J204" s="1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EA204" s="3"/>
      <c r="EB204" s="3"/>
      <c r="EC204" s="3"/>
      <c r="ED204" s="3"/>
      <c r="EE204" s="3"/>
      <c r="DRX204" s="7"/>
      <c r="FDA204" s="7"/>
    </row>
    <row r="205" spans="1:151 3137:4094 4154:4161" ht="15" customHeight="1" x14ac:dyDescent="0.25">
      <c r="A205" s="2">
        <f>A203+2</f>
        <v>385</v>
      </c>
      <c r="B205" s="1">
        <v>1</v>
      </c>
      <c r="C205" s="1" t="s">
        <v>296</v>
      </c>
      <c r="D205" s="1" t="s">
        <v>273</v>
      </c>
      <c r="E205">
        <v>105</v>
      </c>
      <c r="F205">
        <f>G205-E205</f>
        <v>807</v>
      </c>
      <c r="G205" s="1">
        <v>912</v>
      </c>
      <c r="H205" s="80">
        <f>I207</f>
        <v>-3989</v>
      </c>
      <c r="I205" s="83">
        <f>H205+E205</f>
        <v>-3884</v>
      </c>
      <c r="J205" s="84">
        <f>H205+G205</f>
        <v>-3077</v>
      </c>
      <c r="K205" s="12"/>
      <c r="L205" s="12"/>
      <c r="M205" s="12">
        <f>M207+1</f>
        <v>2</v>
      </c>
      <c r="N205" s="12"/>
      <c r="O205" s="12"/>
      <c r="P205" s="2">
        <f>A205</f>
        <v>385</v>
      </c>
      <c r="Q205" s="2">
        <v>1</v>
      </c>
      <c r="R205" s="2" t="s">
        <v>294</v>
      </c>
      <c r="S205" s="98" t="s">
        <v>379</v>
      </c>
      <c r="V205" s="2">
        <f>V203</f>
        <v>1</v>
      </c>
      <c r="W205" s="2">
        <f>J205</f>
        <v>-3077</v>
      </c>
      <c r="X205" s="2">
        <f>W205</f>
        <v>-3077</v>
      </c>
      <c r="Y205" s="2">
        <f>W205</f>
        <v>-3077</v>
      </c>
      <c r="AH205" s="98"/>
      <c r="AO205" s="12"/>
      <c r="AP205" s="12"/>
      <c r="AQ205" s="12"/>
      <c r="AR205" s="3"/>
      <c r="AS205" s="3"/>
      <c r="AT205" s="2">
        <v>337</v>
      </c>
      <c r="AU205" s="2">
        <v>1</v>
      </c>
      <c r="AV205" s="2" t="s">
        <v>296</v>
      </c>
      <c r="AW205" s="2" t="s">
        <v>408</v>
      </c>
      <c r="AZ205" s="2">
        <v>135</v>
      </c>
      <c r="BA205" s="105">
        <f>H165</f>
        <v>-1951</v>
      </c>
      <c r="BB205" s="105">
        <f>BA205+AX205</f>
        <v>-1951</v>
      </c>
      <c r="BC205" s="107">
        <f>BA205+AZ205</f>
        <v>-1816</v>
      </c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EA205" s="3"/>
      <c r="EB205" s="3"/>
      <c r="EC205" s="3"/>
      <c r="ED205" s="3"/>
      <c r="EE205" s="3"/>
      <c r="DSO205" s="7"/>
      <c r="FDA205" s="7"/>
    </row>
    <row r="206" spans="1:151 3137:4094 4154:4161" ht="5.0999999999999996" customHeight="1" x14ac:dyDescent="0.25">
      <c r="A206" s="2"/>
      <c r="B206" s="2"/>
      <c r="F206"/>
      <c r="H206" s="48"/>
      <c r="I206" s="48"/>
      <c r="J206" s="1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EA206" s="3"/>
      <c r="EB206" s="3"/>
      <c r="EC206" s="3"/>
      <c r="ED206" s="3"/>
      <c r="EE206" s="3"/>
      <c r="DSO206" s="7"/>
      <c r="FDA206" s="7"/>
    </row>
    <row r="207" spans="1:151 3137:4094 4154:4161" ht="15" customHeight="1" x14ac:dyDescent="0.25">
      <c r="A207" s="2">
        <f>A205+2</f>
        <v>387</v>
      </c>
      <c r="B207" s="1">
        <v>1</v>
      </c>
      <c r="C207" s="1" t="s">
        <v>296</v>
      </c>
      <c r="D207" s="1" t="s">
        <v>275</v>
      </c>
      <c r="E207">
        <v>130</v>
      </c>
      <c r="F207">
        <f>G207-E207</f>
        <v>800</v>
      </c>
      <c r="G207" s="1">
        <v>930</v>
      </c>
      <c r="H207" s="80">
        <f>X29</f>
        <v>-4119</v>
      </c>
      <c r="I207" s="83">
        <f>H207+E207</f>
        <v>-3989</v>
      </c>
      <c r="J207" s="84">
        <f>H207+G207</f>
        <v>-3189</v>
      </c>
      <c r="K207" s="12"/>
      <c r="L207" s="12"/>
      <c r="M207" s="12">
        <v>1</v>
      </c>
      <c r="N207" s="12"/>
      <c r="O207" s="12"/>
      <c r="P207" s="2">
        <f>A207</f>
        <v>387</v>
      </c>
      <c r="Q207" s="2">
        <v>1</v>
      </c>
      <c r="R207" s="2" t="s">
        <v>294</v>
      </c>
      <c r="S207" s="98" t="s">
        <v>378</v>
      </c>
      <c r="V207" s="2">
        <f>V205</f>
        <v>1</v>
      </c>
      <c r="W207" s="2">
        <f>J207</f>
        <v>-3189</v>
      </c>
      <c r="X207" s="2">
        <f>W207</f>
        <v>-3189</v>
      </c>
      <c r="Y207" s="2">
        <f>W207</f>
        <v>-3189</v>
      </c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T207" s="2">
        <f>AT205+2</f>
        <v>339</v>
      </c>
      <c r="AU207" s="2">
        <v>1</v>
      </c>
      <c r="AV207" s="2" t="s">
        <v>296</v>
      </c>
      <c r="AW207" s="2" t="s">
        <v>403</v>
      </c>
      <c r="AZ207" s="2">
        <v>137</v>
      </c>
      <c r="BA207" s="105">
        <v>-2025</v>
      </c>
      <c r="BB207" s="105">
        <f>BA207+AX207</f>
        <v>-2025</v>
      </c>
      <c r="BC207" s="107">
        <f>BA207+AZ207</f>
        <v>-1888</v>
      </c>
      <c r="BI207" s="2">
        <f>AT207</f>
        <v>339</v>
      </c>
      <c r="BJ207" s="2">
        <v>1</v>
      </c>
      <c r="BK207" s="2" t="s">
        <v>294</v>
      </c>
      <c r="BL207" s="98" t="s">
        <v>409</v>
      </c>
      <c r="BO207" s="2">
        <v>1</v>
      </c>
      <c r="BP207" s="2">
        <f>BC207</f>
        <v>-1888</v>
      </c>
      <c r="BQ207" s="2">
        <f>BP207</f>
        <v>-1888</v>
      </c>
      <c r="BR207" s="2">
        <f>BP207</f>
        <v>-1888</v>
      </c>
      <c r="EA207" s="3"/>
      <c r="EB207" s="3"/>
      <c r="EC207" s="3"/>
      <c r="ED207" s="3"/>
      <c r="EE207" s="3"/>
      <c r="DST207" s="7"/>
      <c r="FDA207" s="7"/>
    </row>
    <row r="208" spans="1:151 3137:4094 4154:4161" ht="5.0999999999999996" customHeight="1" x14ac:dyDescent="0.25">
      <c r="A208" s="2"/>
      <c r="B208" s="2"/>
      <c r="C208" s="2"/>
      <c r="D208" s="2"/>
      <c r="E208" s="2"/>
      <c r="F208" s="2"/>
      <c r="G208" s="2"/>
      <c r="H208" s="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EA208" s="3"/>
      <c r="EB208" s="3"/>
      <c r="EC208" s="3"/>
      <c r="ED208" s="3"/>
      <c r="EE208" s="3"/>
      <c r="DST208" s="7"/>
      <c r="FDA208" s="7"/>
    </row>
    <row r="209" spans="1:136 3218:3367" ht="15" customHeight="1" x14ac:dyDescent="0.25">
      <c r="A209" s="2"/>
      <c r="B209" s="2"/>
      <c r="C209" s="2"/>
      <c r="D209" s="2"/>
      <c r="E209" s="2"/>
      <c r="F209" s="2"/>
      <c r="G209" s="2"/>
      <c r="H209" s="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T209" s="2">
        <f>AT207+2</f>
        <v>341</v>
      </c>
      <c r="AU209" s="2">
        <v>1</v>
      </c>
      <c r="AV209" s="2" t="s">
        <v>296</v>
      </c>
      <c r="AW209" s="2" t="s">
        <v>402</v>
      </c>
      <c r="AZ209" s="2">
        <v>127</v>
      </c>
      <c r="BA209" s="105">
        <v>-2101</v>
      </c>
      <c r="BB209" s="105">
        <f>BA209+AX209</f>
        <v>-2101</v>
      </c>
      <c r="BC209" s="107">
        <f>BA209+AZ209</f>
        <v>-1974</v>
      </c>
      <c r="BI209" s="2">
        <f>AT209</f>
        <v>341</v>
      </c>
      <c r="BJ209" s="2">
        <v>1</v>
      </c>
      <c r="BK209" s="2" t="s">
        <v>294</v>
      </c>
      <c r="BL209" s="98" t="s">
        <v>404</v>
      </c>
      <c r="BO209" s="2">
        <v>1</v>
      </c>
      <c r="BP209" s="2">
        <f>BC209</f>
        <v>-1974</v>
      </c>
      <c r="BQ209" s="2">
        <f>BP209</f>
        <v>-1974</v>
      </c>
      <c r="BR209" s="2">
        <f>BP209</f>
        <v>-1974</v>
      </c>
      <c r="BX209" s="2">
        <f>BI209</f>
        <v>341</v>
      </c>
      <c r="BY209" s="2">
        <v>1</v>
      </c>
      <c r="BZ209" s="2" t="s">
        <v>294</v>
      </c>
      <c r="CA209" s="98" t="s">
        <v>405</v>
      </c>
      <c r="CD209" s="2">
        <v>2</v>
      </c>
      <c r="CE209" s="2">
        <f>BP209+43</f>
        <v>-1931</v>
      </c>
      <c r="CF209" s="2">
        <f>CE209</f>
        <v>-1931</v>
      </c>
      <c r="CG209" s="2">
        <f>CE209</f>
        <v>-1931</v>
      </c>
      <c r="EA209" s="3"/>
      <c r="EB209" s="3"/>
      <c r="EC209" s="3"/>
      <c r="ED209" s="3"/>
      <c r="EE209" s="3"/>
      <c r="DST209" s="7"/>
    </row>
    <row r="210" spans="1:136 3218:3367" ht="5.0999999999999996" customHeight="1" x14ac:dyDescent="0.25">
      <c r="A210" s="2"/>
      <c r="B210" s="2"/>
      <c r="C210" s="2"/>
      <c r="D210" s="2"/>
      <c r="E210" s="2"/>
      <c r="F210" s="2"/>
      <c r="G210" s="2"/>
      <c r="H210" s="2"/>
      <c r="EA210" s="3"/>
      <c r="EB210" s="3"/>
      <c r="EC210" s="3"/>
      <c r="ED210" s="3"/>
      <c r="EE210" s="3"/>
      <c r="DST210" s="7"/>
    </row>
    <row r="211" spans="1:136 3218:3367" ht="15" customHeight="1" x14ac:dyDescent="0.25">
      <c r="A211" s="2"/>
      <c r="B211" s="2"/>
      <c r="C211" s="2"/>
      <c r="D211" s="2"/>
      <c r="E211" s="2"/>
      <c r="F211" s="2"/>
      <c r="G211" s="2"/>
      <c r="H211" s="2"/>
      <c r="AT211" s="1"/>
      <c r="EA211" s="3"/>
      <c r="EB211" s="3"/>
      <c r="EC211" s="3"/>
      <c r="ED211" s="3"/>
      <c r="EE211" s="3"/>
      <c r="DSZ211" s="7"/>
    </row>
    <row r="212" spans="1:136 3218:3367" ht="5.0999999999999996" customHeight="1" x14ac:dyDescent="0.25">
      <c r="A212" s="2"/>
      <c r="B212" s="2"/>
      <c r="C212" s="2"/>
      <c r="D212" s="2"/>
      <c r="E212" s="2"/>
      <c r="F212" s="2"/>
      <c r="G212" s="2"/>
      <c r="H212" s="2"/>
      <c r="EA212" s="3"/>
      <c r="EB212" s="3"/>
      <c r="EC212" s="3"/>
      <c r="ED212" s="3"/>
      <c r="EE212" s="3"/>
      <c r="DSZ212" s="7"/>
    </row>
    <row r="213" spans="1:136 3218:3367" ht="15" customHeight="1" x14ac:dyDescent="0.25">
      <c r="A213" s="2"/>
      <c r="B213" s="2"/>
      <c r="C213" s="2"/>
      <c r="D213" s="2"/>
      <c r="E213" s="2"/>
      <c r="F213" s="2"/>
      <c r="G213" s="2"/>
      <c r="H213" s="2"/>
      <c r="AT213" s="2">
        <v>347</v>
      </c>
      <c r="AU213" s="2">
        <v>1</v>
      </c>
      <c r="AV213" s="2" t="s">
        <v>296</v>
      </c>
      <c r="AW213" s="2" t="s">
        <v>563</v>
      </c>
      <c r="AZ213" s="2">
        <v>210</v>
      </c>
      <c r="BA213" s="105">
        <f>BB213</f>
        <v>-2246</v>
      </c>
      <c r="BB213" s="105">
        <f>BC213-AZ213</f>
        <v>-2246</v>
      </c>
      <c r="BC213" s="107">
        <f>J171</f>
        <v>-2036</v>
      </c>
      <c r="EA213" s="3"/>
      <c r="EB213" s="3"/>
      <c r="EC213" s="3"/>
      <c r="ED213" s="3"/>
      <c r="EE213" s="3"/>
      <c r="DUM213" s="7"/>
    </row>
    <row r="214" spans="1:136 3218:3367" ht="5.0999999999999996" customHeight="1" x14ac:dyDescent="0.25">
      <c r="A214" s="2"/>
      <c r="B214" s="2"/>
      <c r="C214" s="2"/>
      <c r="D214" s="2"/>
      <c r="E214" s="2"/>
      <c r="F214" s="2"/>
      <c r="G214" s="2"/>
      <c r="H214" s="2"/>
      <c r="DUM214" s="7"/>
    </row>
    <row r="215" spans="1:136 3218:3367" ht="15" customHeight="1" x14ac:dyDescent="0.25">
      <c r="A215" s="2"/>
      <c r="B215" s="2"/>
      <c r="C215" s="2"/>
      <c r="D215" s="2"/>
      <c r="E215" s="2"/>
      <c r="F215" s="2"/>
      <c r="G215" s="2"/>
      <c r="H215" s="2"/>
      <c r="DVA215" s="7"/>
    </row>
    <row r="216" spans="1:136 3218:3367" ht="5.0999999999999996" customHeight="1" x14ac:dyDescent="0.25">
      <c r="A216" s="2"/>
      <c r="B216" s="2"/>
      <c r="C216" s="2"/>
      <c r="D216" s="2"/>
      <c r="E216" s="2"/>
      <c r="F216" s="2"/>
      <c r="G216" s="2"/>
      <c r="H216" s="2"/>
      <c r="DVA216" s="7"/>
    </row>
    <row r="217" spans="1:136 3218:3367" ht="15" customHeight="1" x14ac:dyDescent="0.25">
      <c r="A217" s="2"/>
      <c r="B217" s="2"/>
      <c r="C217" s="2"/>
      <c r="D217" s="2"/>
      <c r="E217" s="2"/>
      <c r="F217" s="2"/>
      <c r="G217" s="2"/>
      <c r="H217" s="2"/>
      <c r="DWG217" s="7"/>
    </row>
    <row r="218" spans="1:136 3218:3367" ht="5.0999999999999996" customHeight="1" x14ac:dyDescent="0.25">
      <c r="DWG218" s="7"/>
    </row>
    <row r="219" spans="1:136 3218:3367" ht="15" customHeight="1" x14ac:dyDescent="0.25">
      <c r="DWS219" s="7"/>
    </row>
    <row r="220" spans="1:136 3218:3367" ht="5.0999999999999996" customHeight="1" x14ac:dyDescent="0.25">
      <c r="DWS220" s="7"/>
    </row>
    <row r="221" spans="1:136 3218:3367" ht="15" customHeight="1" x14ac:dyDescent="0.25">
      <c r="DXJ221" s="7"/>
    </row>
    <row r="222" spans="1:136 3218:3367" ht="5.0999999999999996" customHeight="1" x14ac:dyDescent="0.25">
      <c r="EA222" s="3"/>
      <c r="EB222" s="3"/>
      <c r="EC222" s="3"/>
      <c r="ED222" s="3"/>
      <c r="EE222" s="3"/>
      <c r="EF222" s="3"/>
      <c r="DXJ222" s="7"/>
    </row>
    <row r="223" spans="1:136 3218:3367" ht="15" customHeight="1" x14ac:dyDescent="0.25">
      <c r="EA223" s="3"/>
      <c r="EB223" s="3"/>
      <c r="EC223" s="3"/>
      <c r="ED223" s="3"/>
      <c r="EE223" s="3"/>
      <c r="EF223" s="3"/>
      <c r="DYM223" s="7"/>
    </row>
    <row r="224" spans="1:136 3218:3367" ht="5.0999999999999996" customHeight="1" x14ac:dyDescent="0.25">
      <c r="EA224" s="3"/>
      <c r="EB224" s="3"/>
      <c r="EC224" s="3"/>
      <c r="ED224" s="3"/>
      <c r="EE224" s="3"/>
      <c r="EF224" s="3"/>
      <c r="DYM224" s="7"/>
    </row>
    <row r="225" spans="1:160 3189:3466" ht="15" customHeight="1" x14ac:dyDescent="0.25">
      <c r="EA225" s="3"/>
      <c r="EB225" s="3"/>
      <c r="EC225" s="3"/>
      <c r="ED225" s="3"/>
      <c r="EE225" s="3"/>
      <c r="EF225" s="3"/>
      <c r="EAP225" s="7"/>
    </row>
    <row r="226" spans="1:160 3189:3466" ht="5.0999999999999996" customHeight="1" x14ac:dyDescent="0.25">
      <c r="A226" s="2"/>
      <c r="B226" s="2"/>
      <c r="C226" s="2"/>
      <c r="D226" s="2"/>
      <c r="E226" s="2"/>
      <c r="F226" s="2"/>
      <c r="G226" s="2"/>
      <c r="H226" s="2"/>
      <c r="EA226" s="3"/>
      <c r="EB226" s="3"/>
      <c r="EC226" s="3"/>
      <c r="ED226" s="3"/>
      <c r="EE226" s="3"/>
      <c r="EF226" s="3"/>
      <c r="EAP226" s="7"/>
    </row>
    <row r="227" spans="1:160 3189:3466" ht="15" customHeight="1" x14ac:dyDescent="0.25">
      <c r="A227" s="2"/>
      <c r="B227" s="2"/>
      <c r="C227" s="2"/>
      <c r="D227" s="2"/>
      <c r="E227" s="2"/>
      <c r="F227" s="2"/>
      <c r="G227" s="2"/>
      <c r="H227" s="2"/>
      <c r="AU227" s="1">
        <v>1</v>
      </c>
      <c r="AV227" s="1" t="s">
        <v>296</v>
      </c>
      <c r="AW227" s="1"/>
      <c r="AX227">
        <v>130</v>
      </c>
      <c r="AY227">
        <f>AZ227-AX227</f>
        <v>800</v>
      </c>
      <c r="AZ227" s="1">
        <v>930</v>
      </c>
      <c r="BA227" s="69">
        <f>BA229</f>
        <v>-1606</v>
      </c>
      <c r="BB227" s="69">
        <f>BA227</f>
        <v>-1606</v>
      </c>
      <c r="BC227" s="70">
        <f>BC229</f>
        <v>-1012</v>
      </c>
      <c r="EA227" s="3"/>
      <c r="EB227" s="3"/>
      <c r="EC227" s="3"/>
      <c r="ED227" s="3"/>
      <c r="EE227" s="3"/>
      <c r="EF227" s="3"/>
      <c r="EAR227" s="7"/>
    </row>
    <row r="228" spans="1:160 3189:3466" ht="5.0999999999999996" customHeight="1" x14ac:dyDescent="0.25">
      <c r="A228" s="2"/>
      <c r="B228" s="2"/>
      <c r="C228" s="2"/>
      <c r="D228" s="2"/>
      <c r="E228" s="2"/>
      <c r="F228" s="2"/>
      <c r="G228" s="2"/>
      <c r="H228" s="2"/>
      <c r="EA228" s="3"/>
      <c r="EB228" s="3"/>
      <c r="EC228" s="3"/>
      <c r="ED228" s="3"/>
      <c r="EE228" s="3"/>
      <c r="EF228" s="3"/>
      <c r="EAR228" s="7"/>
    </row>
    <row r="229" spans="1:160 3189:3466" ht="15" customHeight="1" x14ac:dyDescent="0.25">
      <c r="A229" s="2"/>
      <c r="B229" s="2"/>
      <c r="C229" s="2"/>
      <c r="D229" s="2"/>
      <c r="E229" s="2"/>
      <c r="F229" s="2"/>
      <c r="G229" s="2"/>
      <c r="H229" s="2"/>
      <c r="AU229" s="1">
        <v>1</v>
      </c>
      <c r="AV229" s="1" t="s">
        <v>0</v>
      </c>
      <c r="AW229" s="1" t="s">
        <v>428</v>
      </c>
      <c r="AX229">
        <v>130</v>
      </c>
      <c r="AY229">
        <f>AZ229-AX229</f>
        <v>800</v>
      </c>
      <c r="AZ229" s="1">
        <v>930</v>
      </c>
      <c r="BA229" s="69">
        <f>BB229</f>
        <v>-1606</v>
      </c>
      <c r="BB229" s="69">
        <f>BB157</f>
        <v>-1606</v>
      </c>
      <c r="BC229" s="70">
        <f>I141+4</f>
        <v>-1012</v>
      </c>
      <c r="BD229" s="2">
        <f>BC229-BA229</f>
        <v>594</v>
      </c>
      <c r="EA229" s="3"/>
      <c r="EB229" s="3"/>
      <c r="EC229" s="3"/>
      <c r="ED229" s="3"/>
      <c r="EE229" s="3"/>
      <c r="EF229" s="3"/>
      <c r="EBW229" s="7"/>
    </row>
    <row r="230" spans="1:160 3189:3466" ht="5.0999999999999996" customHeight="1" x14ac:dyDescent="0.25">
      <c r="A230" s="2"/>
      <c r="B230" s="2"/>
      <c r="C230" s="2"/>
      <c r="D230" s="2"/>
      <c r="E230" s="2"/>
      <c r="F230" s="2"/>
      <c r="G230" s="2"/>
      <c r="H230" s="2"/>
      <c r="EA230" s="3"/>
      <c r="EB230" s="3"/>
      <c r="EC230" s="3"/>
      <c r="ED230" s="3"/>
      <c r="EE230" s="3"/>
      <c r="EBW230" s="7"/>
    </row>
    <row r="231" spans="1:160 3189:3466" ht="15" customHeight="1" x14ac:dyDescent="0.25">
      <c r="A231" s="2"/>
      <c r="B231" s="2"/>
      <c r="C231" s="2"/>
      <c r="D231" s="2"/>
      <c r="E231" s="2"/>
      <c r="F231" s="2"/>
      <c r="G231" s="2"/>
      <c r="H231" s="2"/>
      <c r="AT231" s="1"/>
      <c r="AU231" s="1">
        <v>1</v>
      </c>
      <c r="AV231" s="1" t="s">
        <v>296</v>
      </c>
      <c r="AW231" s="1"/>
      <c r="AX231">
        <v>130</v>
      </c>
      <c r="AY231">
        <f>AZ231-AX231</f>
        <v>800</v>
      </c>
      <c r="AZ231" s="1">
        <v>930</v>
      </c>
      <c r="BA231" s="69">
        <f>BA233</f>
        <v>-1606</v>
      </c>
      <c r="BB231" s="69">
        <f>BA231</f>
        <v>-1606</v>
      </c>
      <c r="BC231" s="70">
        <f>BC233</f>
        <v>-1002</v>
      </c>
      <c r="CM231" s="1"/>
      <c r="CN231" s="1">
        <v>1</v>
      </c>
      <c r="CO231" s="1" t="s">
        <v>296</v>
      </c>
      <c r="CP231" s="1"/>
      <c r="CQ231">
        <v>130</v>
      </c>
      <c r="CR231">
        <f>CS231-CQ231</f>
        <v>800</v>
      </c>
      <c r="CS231" s="1">
        <v>930</v>
      </c>
      <c r="CT231" s="69">
        <f>CU231</f>
        <v>-1002</v>
      </c>
      <c r="CU231" s="69">
        <f>CU233</f>
        <v>-1002</v>
      </c>
      <c r="CV231" s="70">
        <f>CV233</f>
        <v>-445</v>
      </c>
      <c r="EA231" s="3"/>
      <c r="EB231" s="3"/>
      <c r="EC231" s="3"/>
      <c r="ED231" s="3"/>
      <c r="EE231" s="3"/>
      <c r="EU231" s="1"/>
      <c r="EV231" s="1">
        <v>1</v>
      </c>
      <c r="EW231" s="1" t="s">
        <v>296</v>
      </c>
      <c r="EX231" s="1"/>
      <c r="EY231">
        <v>130</v>
      </c>
      <c r="EZ231">
        <f>FA231-EY231</f>
        <v>800</v>
      </c>
      <c r="FA231" s="1">
        <v>930</v>
      </c>
      <c r="FB231" s="69">
        <f>FB233</f>
        <v>-445</v>
      </c>
      <c r="FC231" s="69">
        <f>FC233</f>
        <v>-445</v>
      </c>
      <c r="FD231" s="70">
        <f>FD233</f>
        <v>32</v>
      </c>
      <c r="EBW231" s="7"/>
    </row>
    <row r="232" spans="1:160 3189:3466" ht="5.0999999999999996" customHeight="1" x14ac:dyDescent="0.25">
      <c r="A232" s="2"/>
      <c r="B232" s="2"/>
      <c r="C232" s="2"/>
      <c r="D232" s="2"/>
      <c r="E232" s="2"/>
      <c r="F232" s="2"/>
      <c r="G232" s="2"/>
      <c r="H232" s="2"/>
      <c r="DN232" s="3"/>
      <c r="EA232" s="3"/>
      <c r="EB232" s="3"/>
      <c r="EC232" s="3"/>
      <c r="ED232" s="3"/>
      <c r="EE232" s="3"/>
      <c r="EF232" s="3"/>
      <c r="FC232" s="2"/>
      <c r="FD232" s="2"/>
      <c r="EBW232" s="7"/>
    </row>
    <row r="233" spans="1:160 3189:3466" ht="15" customHeight="1" x14ac:dyDescent="0.25">
      <c r="A233" s="2"/>
      <c r="B233" s="2"/>
      <c r="C233" s="2"/>
      <c r="D233" s="2"/>
      <c r="E233" s="2"/>
      <c r="F233" s="2"/>
      <c r="G233" s="2"/>
      <c r="H233" s="2"/>
      <c r="AT233" s="1"/>
      <c r="AU233" s="1">
        <v>1</v>
      </c>
      <c r="AV233" s="1" t="s">
        <v>0</v>
      </c>
      <c r="AW233" s="1" t="s">
        <v>426</v>
      </c>
      <c r="AX233">
        <v>130</v>
      </c>
      <c r="AY233">
        <f>AZ233-AX233</f>
        <v>800</v>
      </c>
      <c r="AZ233" s="1">
        <v>930</v>
      </c>
      <c r="BA233" s="69">
        <f>BB157</f>
        <v>-1606</v>
      </c>
      <c r="BB233" s="69">
        <f>BA233</f>
        <v>-1606</v>
      </c>
      <c r="BC233" s="70">
        <f>I141+14</f>
        <v>-1002</v>
      </c>
      <c r="BD233" s="2">
        <f>BC233-BA233</f>
        <v>604</v>
      </c>
      <c r="CM233" s="1"/>
      <c r="CN233" s="1">
        <v>1</v>
      </c>
      <c r="CO233" s="1" t="s">
        <v>0</v>
      </c>
      <c r="CP233" s="1" t="s">
        <v>427</v>
      </c>
      <c r="CQ233">
        <v>130</v>
      </c>
      <c r="CR233">
        <f>CS233-CQ233</f>
        <v>800</v>
      </c>
      <c r="CS233" s="1">
        <v>930</v>
      </c>
      <c r="CT233" s="69">
        <f>CU233</f>
        <v>-1002</v>
      </c>
      <c r="CU233" s="69">
        <f>BC233</f>
        <v>-1002</v>
      </c>
      <c r="CV233" s="70">
        <f>BB107</f>
        <v>-445</v>
      </c>
      <c r="CW233" s="2">
        <f>CV233-CT233</f>
        <v>557</v>
      </c>
      <c r="DN233" s="3"/>
      <c r="EA233" s="3"/>
      <c r="EB233" s="3"/>
      <c r="EC233" s="3"/>
      <c r="ED233" s="3"/>
      <c r="EE233" s="3"/>
      <c r="EF233" s="3"/>
      <c r="EU233" s="1"/>
      <c r="EV233" s="1">
        <v>1</v>
      </c>
      <c r="EW233" s="1" t="s">
        <v>0</v>
      </c>
      <c r="EX233" s="1" t="s">
        <v>10</v>
      </c>
      <c r="EY233">
        <v>130</v>
      </c>
      <c r="EZ233">
        <f>FA233-EY233</f>
        <v>800</v>
      </c>
      <c r="FA233" s="1">
        <v>930</v>
      </c>
      <c r="FB233" s="69">
        <f>BA89</f>
        <v>-445</v>
      </c>
      <c r="FC233" s="69">
        <f>FB233</f>
        <v>-445</v>
      </c>
      <c r="FD233" s="70">
        <f>BC89</f>
        <v>32</v>
      </c>
      <c r="ECG233" s="7"/>
    </row>
    <row r="234" spans="1:160 3189:3466" ht="5.0999999999999996" customHeight="1" x14ac:dyDescent="0.25">
      <c r="A234" s="2"/>
      <c r="B234" s="2"/>
      <c r="C234" s="2"/>
      <c r="D234" s="2"/>
      <c r="E234" s="2"/>
      <c r="F234" s="2"/>
      <c r="G234" s="2"/>
      <c r="H234" s="2"/>
      <c r="DN234" s="3"/>
      <c r="EA234" s="3"/>
      <c r="EB234" s="3"/>
      <c r="EC234" s="3"/>
      <c r="ED234" s="3"/>
      <c r="EE234" s="3"/>
      <c r="EF234" s="3"/>
      <c r="ECG234" s="7"/>
    </row>
    <row r="235" spans="1:160 3189:3466" ht="15" customHeight="1" x14ac:dyDescent="0.25">
      <c r="B235" s="1">
        <v>1</v>
      </c>
      <c r="C235" s="1" t="s">
        <v>296</v>
      </c>
      <c r="E235">
        <v>130</v>
      </c>
      <c r="F235">
        <f>G235-E235</f>
        <v>800</v>
      </c>
      <c r="G235" s="1">
        <v>930</v>
      </c>
      <c r="H235" s="69">
        <f>H237</f>
        <v>-2111</v>
      </c>
      <c r="I235" s="69">
        <f>H235</f>
        <v>-2111</v>
      </c>
      <c r="J235" s="70">
        <f>J237</f>
        <v>-1606</v>
      </c>
      <c r="DN235" s="3"/>
      <c r="EA235" s="3"/>
      <c r="EB235" s="3"/>
      <c r="EC235" s="3"/>
      <c r="ED235" s="3"/>
      <c r="EE235" s="3"/>
      <c r="EF235" s="3"/>
      <c r="ECH235" s="7"/>
    </row>
    <row r="236" spans="1:160 3189:3466" ht="5.0999999999999996" customHeight="1" x14ac:dyDescent="0.25">
      <c r="A236" s="2"/>
      <c r="B236" s="2"/>
      <c r="C236" s="2"/>
      <c r="D236" s="2"/>
      <c r="E236" s="2"/>
      <c r="F236" s="2"/>
      <c r="G236" s="2"/>
      <c r="H236" s="2"/>
      <c r="EA236" s="3"/>
      <c r="EB236" s="3"/>
      <c r="EC236" s="3"/>
      <c r="ED236" s="3"/>
      <c r="EE236" s="3"/>
      <c r="EF236" s="3"/>
      <c r="ECH236" s="7"/>
    </row>
    <row r="237" spans="1:160 3189:3466" ht="15" customHeight="1" x14ac:dyDescent="0.25">
      <c r="B237" s="1">
        <v>1</v>
      </c>
      <c r="C237" s="1" t="s">
        <v>0</v>
      </c>
      <c r="D237" s="1" t="s">
        <v>425</v>
      </c>
      <c r="E237">
        <v>130</v>
      </c>
      <c r="F237">
        <f>G237-E237</f>
        <v>800</v>
      </c>
      <c r="G237" s="1">
        <v>930</v>
      </c>
      <c r="H237" s="69">
        <f>H169</f>
        <v>-2111</v>
      </c>
      <c r="I237" s="69">
        <f>H237</f>
        <v>-2111</v>
      </c>
      <c r="J237" s="70">
        <f>BB157</f>
        <v>-1606</v>
      </c>
      <c r="K237" s="2">
        <f>J237-H237</f>
        <v>505</v>
      </c>
      <c r="EA237" s="3"/>
      <c r="EB237" s="3"/>
      <c r="EC237" s="3"/>
      <c r="ED237" s="3"/>
      <c r="EE237" s="3"/>
      <c r="EF237" s="3"/>
      <c r="DRQ237" s="7"/>
    </row>
    <row r="238" spans="1:160 3189:3466" ht="5.0999999999999996" customHeight="1" x14ac:dyDescent="0.25">
      <c r="A238" s="2"/>
      <c r="B238" s="2"/>
      <c r="C238" s="2"/>
      <c r="D238" s="2"/>
      <c r="E238" s="2"/>
      <c r="F238" s="2"/>
      <c r="G238" s="2"/>
      <c r="H238" s="2"/>
      <c r="DRQ238" s="7"/>
    </row>
    <row r="239" spans="1:160 3189:3466" ht="15" customHeight="1" x14ac:dyDescent="0.25">
      <c r="A239" s="2"/>
      <c r="B239" s="2"/>
      <c r="C239" s="2"/>
      <c r="D239" s="2"/>
      <c r="E239" s="2"/>
      <c r="F239" s="2"/>
      <c r="G239" s="2"/>
      <c r="H239" s="2"/>
      <c r="DL239" s="3"/>
      <c r="DM239" s="3"/>
      <c r="DN239" s="3"/>
      <c r="DO239" s="3"/>
      <c r="DP239" s="3"/>
      <c r="EA239" s="3"/>
      <c r="EB239" s="3"/>
      <c r="DSE239" s="7"/>
    </row>
    <row r="240" spans="1:160 3189:3466" ht="5.0999999999999996" customHeight="1" x14ac:dyDescent="0.25">
      <c r="A240" s="2"/>
      <c r="B240" s="2"/>
      <c r="C240" s="2"/>
      <c r="D240" s="2"/>
      <c r="E240" s="2"/>
      <c r="F240" s="2"/>
      <c r="G240" s="2"/>
      <c r="H240" s="2"/>
      <c r="AR240" s="3"/>
      <c r="AS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W240" s="3"/>
      <c r="CX240" s="3"/>
      <c r="CY240" s="3"/>
      <c r="CZ240" s="3"/>
      <c r="DA240" s="3"/>
      <c r="DL240" s="3"/>
      <c r="DM240" s="3"/>
      <c r="DN240" s="3"/>
      <c r="DO240" s="3"/>
      <c r="DP240" s="3"/>
      <c r="EA240" s="3"/>
      <c r="EB240" s="3"/>
      <c r="DSE240" s="7"/>
    </row>
    <row r="241" spans="1:132 3215:3413" ht="15" customHeight="1" x14ac:dyDescent="0.25">
      <c r="A241" s="2"/>
      <c r="B241" s="2"/>
      <c r="C241" s="2"/>
      <c r="D241" s="2"/>
      <c r="E241" s="2"/>
      <c r="F241" s="2"/>
      <c r="G241" s="2"/>
      <c r="H241" s="2"/>
      <c r="AR241" s="3"/>
      <c r="AS241" s="3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3"/>
      <c r="CL241" s="3"/>
      <c r="CW241" s="3"/>
      <c r="CX241" s="3"/>
      <c r="CY241" s="3"/>
      <c r="CZ241" s="3"/>
      <c r="DA241" s="3"/>
      <c r="DL241" s="3"/>
      <c r="DM241" s="3"/>
      <c r="DN241" s="3"/>
      <c r="DO241" s="3"/>
      <c r="DP241" s="3"/>
      <c r="EA241" s="3"/>
      <c r="EB241" s="3"/>
      <c r="DSQ241" s="7"/>
    </row>
    <row r="242" spans="1:132 3215:3413" ht="5.0999999999999996" customHeight="1" x14ac:dyDescent="0.25">
      <c r="AR242" s="3"/>
      <c r="AS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W242" s="3"/>
      <c r="CX242" s="3"/>
      <c r="CY242" s="3"/>
      <c r="CZ242" s="3"/>
      <c r="DA242" s="3"/>
      <c r="DL242" s="3"/>
      <c r="DM242" s="3"/>
      <c r="DN242" s="3"/>
      <c r="DO242" s="3"/>
      <c r="DP242" s="3"/>
      <c r="EA242" s="3"/>
      <c r="EB242" s="3"/>
      <c r="DSQ242" s="7"/>
    </row>
    <row r="243" spans="1:132 3215:3413" ht="15" customHeight="1" x14ac:dyDescent="0.25">
      <c r="EA243" s="3"/>
      <c r="EB243" s="3"/>
      <c r="DSY243" s="7"/>
    </row>
    <row r="244" spans="1:132 3215:3413" ht="5.0999999999999996" customHeight="1" x14ac:dyDescent="0.25">
      <c r="K244" s="3"/>
      <c r="EA244" s="3"/>
      <c r="EB244" s="3"/>
      <c r="DSY244" s="7"/>
    </row>
    <row r="245" spans="1:132 3215:3413" ht="15" customHeight="1" x14ac:dyDescent="0.25">
      <c r="K245" s="3"/>
      <c r="EA245" s="3"/>
      <c r="EB245" s="3"/>
      <c r="DSY245" s="7"/>
      <c r="DUT245" s="7"/>
    </row>
    <row r="246" spans="1:132 3215:3413" ht="5.0999999999999996" customHeight="1" x14ac:dyDescent="0.25">
      <c r="K246" s="3"/>
      <c r="EA246" s="3"/>
      <c r="EB246" s="3"/>
      <c r="DSY246" s="7"/>
      <c r="DUT246" s="7"/>
    </row>
    <row r="247" spans="1:132 3215:3413" ht="15" customHeight="1" x14ac:dyDescent="0.25">
      <c r="EA247" s="3"/>
      <c r="EB247" s="3"/>
      <c r="DWA247" s="7"/>
    </row>
    <row r="248" spans="1:132 3215:3413" ht="5.0999999999999996" customHeight="1" x14ac:dyDescent="0.25">
      <c r="EA248" s="3"/>
      <c r="EB248" s="3"/>
      <c r="DWA248" s="7"/>
    </row>
    <row r="249" spans="1:132 3215:3413" ht="15" customHeight="1" x14ac:dyDescent="0.25">
      <c r="EA249" s="3"/>
      <c r="EB249" s="3"/>
      <c r="DWF249" s="7"/>
    </row>
    <row r="250" spans="1:132 3215:3413" ht="5.0999999999999996" customHeight="1" x14ac:dyDescent="0.25">
      <c r="EA250" s="3"/>
      <c r="EB250" s="3"/>
      <c r="DWF250" s="7"/>
    </row>
    <row r="251" spans="1:132 3215:3413" ht="15" customHeight="1" x14ac:dyDescent="0.25">
      <c r="EA251" s="3"/>
      <c r="EB251" s="3"/>
      <c r="DWK251" s="7"/>
    </row>
    <row r="252" spans="1:132 3215:3413" ht="5.0999999999999996" customHeight="1" x14ac:dyDescent="0.25">
      <c r="EA252" s="3"/>
      <c r="EB252" s="3"/>
      <c r="DWK252" s="7"/>
    </row>
    <row r="253" spans="1:132 3215:3413" ht="15" customHeight="1" x14ac:dyDescent="0.25">
      <c r="EA253" s="3"/>
      <c r="EB253" s="3"/>
      <c r="DWU253" s="7"/>
    </row>
    <row r="254" spans="1:132 3215:3413" ht="5.0999999999999996" customHeight="1" x14ac:dyDescent="0.25">
      <c r="EA254" s="3"/>
      <c r="EB254" s="3"/>
      <c r="DWU254" s="7"/>
    </row>
    <row r="255" spans="1:132 3215:3413" ht="15" customHeight="1" x14ac:dyDescent="0.25">
      <c r="EA255" s="3"/>
      <c r="EB255" s="3"/>
      <c r="EAG255" s="7"/>
    </row>
    <row r="256" spans="1:132 3215:3413" ht="5.0999999999999996" customHeight="1" x14ac:dyDescent="0.25">
      <c r="EA256" s="3"/>
      <c r="EB256" s="3"/>
      <c r="EAG256" s="7"/>
    </row>
    <row r="257" spans="44:132 3423:3628" ht="15" customHeight="1" x14ac:dyDescent="0.25">
      <c r="EA257" s="3"/>
      <c r="EB257" s="3"/>
      <c r="EAQ257" s="7"/>
    </row>
    <row r="258" spans="44:132 3423:3628" ht="5.0999999999999996" customHeight="1" x14ac:dyDescent="0.25">
      <c r="EA258" s="3"/>
      <c r="EB258" s="3"/>
      <c r="EAQ258" s="7"/>
    </row>
    <row r="259" spans="44:132 3423:3628" ht="15" customHeight="1" x14ac:dyDescent="0.25">
      <c r="EA259" s="3"/>
      <c r="EB259" s="3"/>
      <c r="EAY259" s="7"/>
    </row>
    <row r="260" spans="44:132 3423:3628" ht="5.0999999999999996" customHeight="1" x14ac:dyDescent="0.25">
      <c r="EA260" s="3"/>
      <c r="EB260" s="3"/>
      <c r="EAY260" s="7"/>
    </row>
    <row r="261" spans="44:132 3423:3628" ht="15" customHeight="1" x14ac:dyDescent="0.25">
      <c r="EA261" s="3"/>
      <c r="EB261" s="3"/>
      <c r="EBK261" s="7"/>
    </row>
    <row r="262" spans="44:132 3423:3628" ht="5.0999999999999996" customHeight="1" x14ac:dyDescent="0.25">
      <c r="EA262" s="3"/>
      <c r="EB262" s="3"/>
      <c r="EBK262" s="7"/>
    </row>
    <row r="263" spans="44:132 3423:3628" ht="15" customHeight="1" x14ac:dyDescent="0.25">
      <c r="EA263" s="3"/>
      <c r="EB263" s="3"/>
      <c r="EBZ263" s="7"/>
    </row>
    <row r="264" spans="44:132 3423:3628" ht="5.0999999999999996" customHeight="1" x14ac:dyDescent="0.25">
      <c r="EA264" s="3"/>
      <c r="EB264" s="3"/>
      <c r="EBZ264" s="7"/>
    </row>
    <row r="265" spans="44:132 3423:3628" ht="15" customHeight="1" x14ac:dyDescent="0.25">
      <c r="EA265" s="3"/>
      <c r="EB265" s="3"/>
      <c r="ECM265" s="7"/>
    </row>
    <row r="266" spans="44:132 3423:3628" ht="5.0999999999999996" customHeight="1" x14ac:dyDescent="0.25">
      <c r="EA266" s="3"/>
      <c r="EB266" s="3"/>
      <c r="ECM266" s="7"/>
    </row>
    <row r="267" spans="44:132 3423:3628" ht="15" customHeight="1" x14ac:dyDescent="0.25">
      <c r="EA267" s="3"/>
      <c r="EB267" s="3"/>
      <c r="ECM267" s="7"/>
      <c r="EFG267" s="7"/>
    </row>
    <row r="268" spans="44:132 3423:3628" ht="5.0999999999999996" customHeight="1" x14ac:dyDescent="0.25">
      <c r="EA268" s="3"/>
      <c r="EB268" s="3"/>
      <c r="ECM268" s="7"/>
      <c r="EFG268" s="7"/>
    </row>
    <row r="269" spans="44:132 3423:3628" ht="15" customHeight="1" x14ac:dyDescent="0.25">
      <c r="AR269" s="3"/>
      <c r="AS269" s="3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3"/>
      <c r="CL269" s="3"/>
      <c r="CW269" s="3"/>
      <c r="CX269" s="3"/>
      <c r="CY269" s="3"/>
      <c r="CZ269" s="3"/>
      <c r="DA269" s="3"/>
      <c r="DL269" s="3"/>
      <c r="DM269" s="3"/>
      <c r="DN269" s="3"/>
      <c r="DO269" s="3"/>
      <c r="DP269" s="3"/>
      <c r="EA269" s="3"/>
      <c r="EB269" s="3"/>
      <c r="EFG269" s="7"/>
    </row>
    <row r="270" spans="44:132 3423:3628" ht="5.0999999999999996" customHeight="1" x14ac:dyDescent="0.25">
      <c r="AR270" s="3"/>
      <c r="AS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X270" s="3"/>
      <c r="CY270" s="3"/>
      <c r="CZ270" s="3"/>
      <c r="DA270" s="3"/>
      <c r="DL270" s="3"/>
      <c r="DM270" s="3"/>
      <c r="DN270" s="3"/>
      <c r="DO270" s="3"/>
      <c r="DP270" s="3"/>
      <c r="EA270" s="3"/>
      <c r="EB270" s="3"/>
      <c r="EFG270" s="7"/>
    </row>
    <row r="271" spans="44:132 3423:3628" ht="15" customHeight="1" x14ac:dyDescent="0.25">
      <c r="AR271" s="3"/>
      <c r="AS271" s="3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3"/>
      <c r="CL271" s="3"/>
      <c r="CX271" s="3"/>
      <c r="CY271" s="3"/>
      <c r="CZ271" s="3"/>
      <c r="DA271" s="3"/>
      <c r="DL271" s="3"/>
      <c r="DM271" s="3"/>
      <c r="DN271" s="3"/>
      <c r="DO271" s="3"/>
      <c r="DP271" s="3"/>
      <c r="EA271" s="3"/>
      <c r="EB271" s="3"/>
      <c r="EIN271" s="7"/>
    </row>
    <row r="272" spans="44:132 3423:3628" ht="5.0999999999999996" customHeight="1" x14ac:dyDescent="0.25">
      <c r="AR272" s="3"/>
      <c r="AS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W272" s="3"/>
      <c r="CX272" s="3"/>
      <c r="CY272" s="3"/>
      <c r="CZ272" s="3"/>
      <c r="DA272" s="3"/>
      <c r="DL272" s="3"/>
      <c r="DM272" s="3"/>
      <c r="DN272" s="3"/>
      <c r="DO272" s="3"/>
      <c r="DP272" s="3"/>
      <c r="EA272" s="3"/>
      <c r="EB272" s="3"/>
    </row>
    <row r="273" spans="11:132" ht="15" customHeight="1" x14ac:dyDescent="0.25">
      <c r="K273" s="3"/>
      <c r="AR273" s="3"/>
      <c r="AS273" s="3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3"/>
      <c r="CL273" s="3"/>
      <c r="CW273" s="3"/>
      <c r="CX273" s="3"/>
      <c r="CY273" s="3"/>
      <c r="CZ273" s="3"/>
      <c r="DA273" s="3"/>
      <c r="DL273" s="3"/>
      <c r="DM273" s="3"/>
      <c r="DN273" s="3"/>
      <c r="DO273" s="3"/>
      <c r="DP273" s="3"/>
      <c r="EA273" s="3"/>
      <c r="EB273" s="3"/>
    </row>
    <row r="274" spans="11:132" ht="5.0999999999999996" customHeight="1" x14ac:dyDescent="0.25">
      <c r="K274" s="3"/>
      <c r="AR274" s="3"/>
      <c r="AS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W274" s="3"/>
      <c r="CX274" s="3"/>
      <c r="CY274" s="3"/>
      <c r="CZ274" s="3"/>
      <c r="DA274" s="3"/>
      <c r="DL274" s="3"/>
      <c r="DM274" s="3"/>
      <c r="DN274" s="3"/>
      <c r="DO274" s="3"/>
      <c r="DP274" s="3"/>
      <c r="EA274" s="3"/>
      <c r="EB274" s="3"/>
    </row>
    <row r="275" spans="11:132" ht="15" customHeight="1" x14ac:dyDescent="0.25">
      <c r="K275" s="3"/>
      <c r="AR275" s="3"/>
      <c r="AS275" s="3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3"/>
      <c r="CL275" s="3"/>
      <c r="CW275" s="3"/>
      <c r="CX275" s="3"/>
      <c r="CY275" s="3"/>
      <c r="CZ275" s="3"/>
      <c r="DA275" s="3"/>
      <c r="DL275" s="3"/>
      <c r="DM275" s="3"/>
      <c r="DN275" s="3"/>
      <c r="DO275" s="3"/>
      <c r="DP275" s="3"/>
      <c r="EA275" s="3"/>
      <c r="EB275" s="3"/>
    </row>
    <row r="276" spans="11:132" ht="5.0999999999999996" customHeight="1" x14ac:dyDescent="0.25">
      <c r="K276" s="3"/>
      <c r="AR276" s="3"/>
      <c r="AS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W276" s="3"/>
      <c r="CX276" s="3"/>
      <c r="CY276" s="3"/>
      <c r="CZ276" s="3"/>
      <c r="DA276" s="3"/>
      <c r="DL276" s="3"/>
      <c r="DM276" s="3"/>
      <c r="DN276" s="3"/>
      <c r="DO276" s="3"/>
      <c r="DP276" s="3"/>
      <c r="EA276" s="3"/>
      <c r="EB276" s="3"/>
    </row>
    <row r="277" spans="11:132" ht="15" customHeight="1" x14ac:dyDescent="0.25">
      <c r="K277" s="3"/>
      <c r="AR277" s="3"/>
      <c r="AS277" s="3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3"/>
      <c r="CL277" s="3"/>
      <c r="CW277" s="3"/>
      <c r="CX277" s="3"/>
      <c r="CY277" s="3"/>
      <c r="CZ277" s="3"/>
      <c r="DA277" s="3"/>
      <c r="DN277" s="3"/>
      <c r="DO277" s="3"/>
      <c r="DP277" s="3"/>
      <c r="EA277" s="3"/>
      <c r="EB277" s="3"/>
    </row>
    <row r="278" spans="11:132" ht="5.0999999999999996" customHeight="1" x14ac:dyDescent="0.25">
      <c r="K278" s="3"/>
      <c r="AR278" s="3"/>
      <c r="AS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W278" s="3"/>
      <c r="CX278" s="3"/>
      <c r="CY278" s="3"/>
      <c r="CZ278" s="3"/>
      <c r="DA278" s="3"/>
      <c r="DN278" s="3"/>
      <c r="DO278" s="3"/>
      <c r="DP278" s="3"/>
      <c r="EA278" s="3"/>
      <c r="EB278" s="3"/>
    </row>
    <row r="279" spans="11:132" ht="15" customHeight="1" x14ac:dyDescent="0.25">
      <c r="K279" s="3"/>
      <c r="AR279" s="3"/>
      <c r="AS279" s="3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N279" s="3"/>
      <c r="DO279" s="3"/>
      <c r="DP279" s="3"/>
      <c r="EA279" s="3"/>
      <c r="EB279" s="3"/>
    </row>
    <row r="280" spans="11:132" ht="5.0999999999999996" customHeight="1" x14ac:dyDescent="0.25">
      <c r="K280" s="3"/>
      <c r="AR280" s="3"/>
      <c r="AS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N280" s="3"/>
      <c r="DO280" s="3"/>
      <c r="DP280" s="3"/>
      <c r="EA280" s="3"/>
      <c r="EB280" s="3"/>
    </row>
    <row r="281" spans="11:132" ht="15" customHeight="1" x14ac:dyDescent="0.25">
      <c r="K281" s="3"/>
      <c r="AR281" s="3"/>
      <c r="AS281" s="3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N281" s="3"/>
      <c r="DO281" s="3"/>
      <c r="DP281" s="3"/>
      <c r="EA281" s="3"/>
      <c r="EB281" s="3"/>
    </row>
    <row r="282" spans="11:132" ht="5.0999999999999996" customHeight="1" x14ac:dyDescent="0.25">
      <c r="K282" s="3"/>
      <c r="AR282" s="3"/>
      <c r="AS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N282" s="3"/>
      <c r="DO282" s="3"/>
      <c r="DP282" s="3"/>
      <c r="EA282" s="3"/>
      <c r="EB282" s="3"/>
    </row>
    <row r="283" spans="11:132" ht="15" customHeight="1" x14ac:dyDescent="0.25">
      <c r="K283" s="3"/>
      <c r="AR283" s="3"/>
      <c r="AS283" s="3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N283" s="3"/>
      <c r="DO283" s="3"/>
      <c r="DP283" s="3"/>
      <c r="EA283" s="3"/>
      <c r="EB283" s="3"/>
    </row>
    <row r="284" spans="11:132" ht="5.0999999999999996" customHeight="1" x14ac:dyDescent="0.25">
      <c r="K284" s="3"/>
      <c r="AR284" s="3"/>
      <c r="AS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N284" s="3"/>
      <c r="DO284" s="3"/>
      <c r="DP284" s="3"/>
      <c r="EA284" s="3"/>
      <c r="EB284" s="3"/>
    </row>
    <row r="285" spans="11:132" ht="15" customHeight="1" x14ac:dyDescent="0.25">
      <c r="K285" s="3"/>
      <c r="AR285" s="3"/>
      <c r="AS285" s="3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N285" s="3"/>
      <c r="DO285" s="3"/>
      <c r="DP285" s="3"/>
      <c r="EA285" s="3"/>
      <c r="EB285" s="3"/>
    </row>
    <row r="286" spans="11:132" ht="5.0999999999999996" customHeight="1" x14ac:dyDescent="0.25">
      <c r="K286" s="3"/>
      <c r="AR286" s="3"/>
      <c r="AS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N286" s="3"/>
      <c r="DO286" s="3"/>
      <c r="DP286" s="3"/>
      <c r="EA286" s="3"/>
      <c r="EB286" s="3"/>
    </row>
    <row r="287" spans="11:132" ht="15" customHeight="1" x14ac:dyDescent="0.25">
      <c r="K287" s="3"/>
      <c r="AR287" s="3"/>
      <c r="AS287" s="3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N287" s="3"/>
      <c r="DO287" s="3"/>
      <c r="DP287" s="3"/>
      <c r="EA287" s="3"/>
      <c r="EB287" s="3"/>
    </row>
    <row r="288" spans="11:132" ht="5.0999999999999996" customHeight="1" x14ac:dyDescent="0.25">
      <c r="K288" s="3"/>
      <c r="AR288" s="3"/>
      <c r="AS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N288" s="3"/>
      <c r="DO288" s="3"/>
      <c r="DP288" s="3"/>
      <c r="EA288" s="3"/>
      <c r="EB288" s="3"/>
    </row>
    <row r="289" spans="11:132" ht="15" customHeight="1" x14ac:dyDescent="0.25">
      <c r="K289" s="3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N289" s="3"/>
      <c r="DO289" s="3"/>
      <c r="DP289" s="3"/>
      <c r="DQ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</row>
    <row r="290" spans="11:132" ht="5.0999999999999996" customHeight="1" x14ac:dyDescent="0.25">
      <c r="K290" s="3"/>
      <c r="DN290" s="3"/>
      <c r="DO290" s="3"/>
      <c r="DP290" s="3"/>
      <c r="DQ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</row>
    <row r="291" spans="11:132" ht="15" customHeight="1" x14ac:dyDescent="0.25">
      <c r="K291" s="3"/>
      <c r="DN291" s="3"/>
      <c r="DO291" s="3"/>
      <c r="DP291" s="3"/>
      <c r="DQ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</row>
    <row r="292" spans="11:132" ht="5.0999999999999996" customHeight="1" x14ac:dyDescent="0.25">
      <c r="K292" s="3"/>
      <c r="DN292" s="3"/>
      <c r="DO292" s="3"/>
      <c r="DP292" s="3"/>
      <c r="DQ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</row>
    <row r="293" spans="11:132" ht="15" customHeight="1" x14ac:dyDescent="0.25">
      <c r="DN293" s="3"/>
      <c r="DO293" s="3"/>
      <c r="DP293" s="3"/>
      <c r="DQ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</row>
    <row r="294" spans="11:132" ht="5.0999999999999996" customHeight="1" x14ac:dyDescent="0.25">
      <c r="DQ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</row>
    <row r="295" spans="11:132" ht="15" customHeight="1" x14ac:dyDescent="0.25">
      <c r="DQ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</row>
    <row r="296" spans="11:132" ht="5.0999999999999996" customHeight="1" x14ac:dyDescent="0.25">
      <c r="DQ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</row>
    <row r="297" spans="11:132" ht="15" customHeight="1" x14ac:dyDescent="0.25">
      <c r="DQ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</row>
    <row r="298" spans="11:132" ht="5.0999999999999996" customHeight="1" x14ac:dyDescent="0.25"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</row>
    <row r="299" spans="11:132" ht="15" customHeight="1" x14ac:dyDescent="0.25"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</row>
    <row r="300" spans="11:132" ht="5.0999999999999996" customHeight="1" x14ac:dyDescent="0.25"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</row>
    <row r="301" spans="11:132" ht="15" customHeight="1" x14ac:dyDescent="0.25"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</row>
    <row r="302" spans="11:132" ht="5.0999999999999996" customHeight="1" x14ac:dyDescent="0.25"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</row>
    <row r="303" spans="11:132" ht="15" customHeight="1" x14ac:dyDescent="0.25"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</row>
    <row r="304" spans="11:132" ht="5.0999999999999996" customHeight="1" x14ac:dyDescent="0.25"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</row>
    <row r="305" spans="121:132" ht="15" customHeight="1" x14ac:dyDescent="0.25"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</row>
    <row r="306" spans="121:132" ht="5.0999999999999996" customHeight="1" x14ac:dyDescent="0.25"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</row>
    <row r="307" spans="121:132" ht="15" customHeight="1" x14ac:dyDescent="0.25"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</row>
    <row r="308" spans="121:132" ht="5.0999999999999996" customHeight="1" x14ac:dyDescent="0.25"/>
    <row r="309" spans="121:132" ht="15" customHeight="1" x14ac:dyDescent="0.25"/>
    <row r="310" spans="121:132" ht="5.0999999999999996" customHeight="1" x14ac:dyDescent="0.25"/>
    <row r="311" spans="121:132" ht="15" customHeight="1" x14ac:dyDescent="0.25"/>
    <row r="312" spans="121:132" ht="5.0999999999999996" customHeight="1" x14ac:dyDescent="0.25"/>
    <row r="313" spans="121:132" ht="15" customHeight="1" x14ac:dyDescent="0.25"/>
    <row r="314" spans="121:132" ht="5.0999999999999996" customHeight="1" x14ac:dyDescent="0.25"/>
    <row r="315" spans="121:132" ht="15" customHeight="1" x14ac:dyDescent="0.25"/>
    <row r="316" spans="121:132" ht="5.0999999999999996" customHeight="1" x14ac:dyDescent="0.25"/>
    <row r="317" spans="121:132" ht="15" customHeight="1" x14ac:dyDescent="0.25"/>
    <row r="318" spans="121:132" ht="5.0999999999999996" customHeight="1" x14ac:dyDescent="0.25"/>
    <row r="319" spans="121:132" ht="15" customHeight="1" x14ac:dyDescent="0.25"/>
    <row r="320" spans="121:132" ht="5.0999999999999996" customHeight="1" x14ac:dyDescent="0.25"/>
    <row r="321" ht="15" customHeight="1" x14ac:dyDescent="0.25"/>
    <row r="322" ht="5.0999999999999996" customHeight="1" x14ac:dyDescent="0.25"/>
    <row r="323" ht="15" customHeight="1" x14ac:dyDescent="0.25"/>
    <row r="324" ht="5.0999999999999996" customHeight="1" x14ac:dyDescent="0.25"/>
    <row r="325" ht="15" customHeight="1" x14ac:dyDescent="0.25"/>
    <row r="326" ht="5.0999999999999996" customHeight="1" x14ac:dyDescent="0.25"/>
    <row r="327" ht="15" customHeight="1" x14ac:dyDescent="0.25"/>
    <row r="328" ht="5.0999999999999996" customHeight="1" x14ac:dyDescent="0.25"/>
    <row r="329" ht="15" customHeight="1" x14ac:dyDescent="0.25"/>
    <row r="330" ht="5.0999999999999996" customHeight="1" x14ac:dyDescent="0.25"/>
    <row r="331" ht="15" customHeight="1" x14ac:dyDescent="0.25"/>
    <row r="332" ht="5.0999999999999996" customHeight="1" x14ac:dyDescent="0.25"/>
    <row r="333" ht="15" customHeight="1" x14ac:dyDescent="0.25"/>
    <row r="334" ht="5.0999999999999996" customHeight="1" x14ac:dyDescent="0.25"/>
    <row r="335" ht="15" customHeight="1" x14ac:dyDescent="0.25"/>
    <row r="336" ht="5.0999999999999996" customHeight="1" x14ac:dyDescent="0.25"/>
    <row r="337" ht="15" customHeight="1" x14ac:dyDescent="0.25"/>
    <row r="338" ht="5.0999999999999996" customHeight="1" x14ac:dyDescent="0.25"/>
    <row r="339" ht="15" customHeight="1" x14ac:dyDescent="0.25"/>
    <row r="340" ht="5.0999999999999996" customHeight="1" x14ac:dyDescent="0.25"/>
    <row r="341" ht="15" customHeight="1" x14ac:dyDescent="0.25"/>
    <row r="342" ht="5.0999999999999996" customHeight="1" x14ac:dyDescent="0.25"/>
    <row r="343" ht="15" customHeight="1" x14ac:dyDescent="0.25"/>
    <row r="344" ht="5.0999999999999996" customHeight="1" x14ac:dyDescent="0.25"/>
    <row r="345" ht="15" customHeight="1" x14ac:dyDescent="0.25"/>
    <row r="346" ht="5.0999999999999996" customHeight="1" x14ac:dyDescent="0.25"/>
    <row r="347" ht="15" customHeight="1" x14ac:dyDescent="0.25"/>
    <row r="348" ht="5.0999999999999996" customHeight="1" x14ac:dyDescent="0.25"/>
    <row r="349" ht="15" customHeight="1" x14ac:dyDescent="0.25"/>
    <row r="350" ht="5.0999999999999996" customHeight="1" x14ac:dyDescent="0.25"/>
    <row r="351" ht="15" customHeight="1" x14ac:dyDescent="0.25"/>
    <row r="352" ht="5.0999999999999996" customHeight="1" x14ac:dyDescent="0.25"/>
    <row r="353" ht="15" customHeight="1" x14ac:dyDescent="0.25"/>
    <row r="354" ht="5.0999999999999996" customHeight="1" x14ac:dyDescent="0.25"/>
    <row r="355" ht="15" customHeight="1" x14ac:dyDescent="0.25"/>
    <row r="356" ht="5.0999999999999996" customHeight="1" x14ac:dyDescent="0.25"/>
    <row r="357" ht="15" customHeight="1" x14ac:dyDescent="0.25"/>
    <row r="358" ht="5.0999999999999996" customHeight="1" x14ac:dyDescent="0.25"/>
    <row r="359" ht="15" customHeight="1" x14ac:dyDescent="0.25"/>
    <row r="360" ht="5.0999999999999996" customHeight="1" x14ac:dyDescent="0.25"/>
    <row r="361" ht="15" customHeight="1" x14ac:dyDescent="0.25"/>
    <row r="362" ht="5.0999999999999996" customHeight="1" x14ac:dyDescent="0.25"/>
    <row r="363" ht="15" customHeight="1" x14ac:dyDescent="0.25"/>
    <row r="364" ht="5.0999999999999996" customHeight="1" x14ac:dyDescent="0.25"/>
    <row r="365" ht="15" customHeight="1" x14ac:dyDescent="0.25"/>
    <row r="366" ht="5.0999999999999996" customHeight="1" x14ac:dyDescent="0.25"/>
    <row r="367" ht="15" customHeight="1" x14ac:dyDescent="0.25"/>
    <row r="368" ht="5.0999999999999996" customHeight="1" x14ac:dyDescent="0.25"/>
    <row r="369" ht="15" customHeight="1" x14ac:dyDescent="0.25"/>
    <row r="370" ht="5.0999999999999996" customHeight="1" x14ac:dyDescent="0.25"/>
    <row r="371" ht="15" customHeight="1" x14ac:dyDescent="0.25"/>
    <row r="372" ht="5.0999999999999996" customHeight="1" x14ac:dyDescent="0.25"/>
    <row r="373" ht="15" customHeight="1" x14ac:dyDescent="0.25"/>
    <row r="374" ht="5.0999999999999996" customHeight="1" x14ac:dyDescent="0.25"/>
    <row r="375" ht="15" customHeight="1" x14ac:dyDescent="0.25"/>
    <row r="376" ht="5.0999999999999996" customHeight="1" x14ac:dyDescent="0.25"/>
    <row r="377" ht="15" customHeight="1" x14ac:dyDescent="0.25"/>
    <row r="378" ht="5.0999999999999996" customHeight="1" x14ac:dyDescent="0.25"/>
    <row r="379" ht="15" customHeight="1" x14ac:dyDescent="0.25"/>
    <row r="380" ht="5.0999999999999996" customHeight="1" x14ac:dyDescent="0.25"/>
    <row r="381" ht="15" customHeight="1" x14ac:dyDescent="0.25"/>
    <row r="382" ht="5.0999999999999996" customHeight="1" x14ac:dyDescent="0.25"/>
    <row r="383" ht="15" customHeight="1" x14ac:dyDescent="0.25"/>
    <row r="384" ht="5.0999999999999996" customHeight="1" x14ac:dyDescent="0.25"/>
    <row r="385" ht="15" customHeight="1" x14ac:dyDescent="0.25"/>
    <row r="386" ht="5.0999999999999996" customHeight="1" x14ac:dyDescent="0.25"/>
    <row r="387" ht="15" customHeight="1" x14ac:dyDescent="0.25"/>
    <row r="388" ht="5.0999999999999996" customHeight="1" x14ac:dyDescent="0.25"/>
    <row r="389" ht="15" customHeight="1" x14ac:dyDescent="0.25"/>
    <row r="390" ht="5.0999999999999996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</sheetData>
  <hyperlinks>
    <hyperlink ref="EI115" r:id="rId1" xr:uid="{62C960CE-CBFA-48D3-A36D-FB0546ACAF18}"/>
    <hyperlink ref="EI89" r:id="rId2" xr:uid="{ED2162F4-C353-4DFB-B999-3C6EDC5BB270}"/>
    <hyperlink ref="EI79" r:id="rId3" xr:uid="{9E691D35-1691-4698-AF48-DC6FC5DB2174}"/>
    <hyperlink ref="EI85" r:id="rId4" xr:uid="{41143577-C1A1-4573-923B-B2FC6C5EC06C}"/>
    <hyperlink ref="EI91" r:id="rId5" xr:uid="{4D5CBCC8-6F50-46E1-9DA6-CA7536A54830}"/>
    <hyperlink ref="EI103" r:id="rId6" xr:uid="{C944BBE0-FECF-4CE7-83E9-E6A68F9D0872}"/>
    <hyperlink ref="EI117" r:id="rId7" xr:uid="{9ABB33F2-7D93-4896-A2AE-34C3B4FFB3D3}"/>
    <hyperlink ref="AH87" r:id="rId8" xr:uid="{4428B69E-7503-4ED0-8D36-139302042521}"/>
    <hyperlink ref="DT193" r:id="rId9" xr:uid="{B1227130-9BC8-437A-B8F1-289A831D0A1D}"/>
    <hyperlink ref="DE193" r:id="rId10" xr:uid="{1AE8310E-01BA-46AB-A2CE-12875C9B7CCF}"/>
    <hyperlink ref="DT195" r:id="rId11" xr:uid="{54B4B4B2-7ABD-4410-A592-9731A5DE5B5A}"/>
    <hyperlink ref="DE195" r:id="rId12" xr:uid="{E66CEA94-D737-4BE0-A63B-57BCC3E10B17}"/>
    <hyperlink ref="DT191" r:id="rId13" xr:uid="{92BC159D-E3A5-42A4-A177-8C35076E1794}"/>
    <hyperlink ref="DE191" r:id="rId14" xr:uid="{FE6C1E51-D38B-4071-B477-47D5A69C0FFE}"/>
    <hyperlink ref="DT189" r:id="rId15" xr:uid="{58B72023-C552-478E-99C4-5AE800FC3379}"/>
    <hyperlink ref="DE189" r:id="rId16" xr:uid="{965A4B38-A5FE-4414-A88F-2CB6978E2B5C}"/>
    <hyperlink ref="S207" r:id="rId17" xr:uid="{13F0300D-CAE8-40D1-AC1D-B467768FE541}"/>
    <hyperlink ref="S205" r:id="rId18" xr:uid="{85B86396-8AED-41D9-92EF-E5007134F4BE}"/>
    <hyperlink ref="S203" r:id="rId19" xr:uid="{28501FC5-5681-455D-87F7-C58748F694C3}"/>
    <hyperlink ref="S201" r:id="rId20" xr:uid="{D1501BC0-D16C-4791-A844-6A9C6688E310}"/>
    <hyperlink ref="S199" r:id="rId21" xr:uid="{210BAB1E-5B70-4CF8-8406-7DAD45744BF8}"/>
    <hyperlink ref="S197" r:id="rId22" xr:uid="{732C4C7B-E02E-412A-8A2D-31B5AC969D6A}"/>
    <hyperlink ref="S195" r:id="rId23" xr:uid="{A970B10E-2FEF-41BE-BFF6-EA9D95BB5BDB}"/>
    <hyperlink ref="S193" r:id="rId24" xr:uid="{A7096844-C377-4FD2-8C80-16F0C0BD8CDC}"/>
    <hyperlink ref="S191" r:id="rId25" xr:uid="{A68022A8-5425-4A5D-A977-9106314EF377}"/>
    <hyperlink ref="S189" r:id="rId26" xr:uid="{56D27D98-AA44-410D-9DCA-7258AD1C35B6}"/>
    <hyperlink ref="S187" r:id="rId27" xr:uid="{470D7265-118B-471C-BDB0-4A5C0598CA1E}"/>
    <hyperlink ref="S185" r:id="rId28" xr:uid="{5655704A-AEAD-4DCD-91A2-91869376C548}"/>
    <hyperlink ref="S183" r:id="rId29" xr:uid="{05B61814-0F09-470A-8E83-5D51B4325B1B}"/>
    <hyperlink ref="S181" r:id="rId30" xr:uid="{8B01D7FA-9C5D-4798-A7CE-3E964B3124BC}"/>
    <hyperlink ref="S179" r:id="rId31" xr:uid="{4F733992-CDB3-41DF-92BD-A1D03B814B82}"/>
    <hyperlink ref="S177" r:id="rId32" xr:uid="{5401B8A0-DC31-45FF-8E35-94E85512878C}"/>
    <hyperlink ref="S173" r:id="rId33" xr:uid="{5EB72F3F-66C6-4B19-94F3-E6B2C7513ECB}"/>
    <hyperlink ref="S171" r:id="rId34" xr:uid="{BFA5DD4B-517C-4A43-9041-2E587EE309D1}"/>
    <hyperlink ref="S169" r:id="rId35" xr:uid="{1ECA3F39-80AD-4F3F-B884-363661FFF3BD}"/>
    <hyperlink ref="S167" r:id="rId36" xr:uid="{2EE6BB0C-6B84-4CD6-9A10-10FE09D7282B}"/>
    <hyperlink ref="S165" r:id="rId37" xr:uid="{1634525E-92B2-4A10-8AA3-742DBFE6425D}"/>
    <hyperlink ref="S175" r:id="rId38" xr:uid="{22B16DAF-A432-4D61-B62D-0633DBC365B0}"/>
    <hyperlink ref="AH189" r:id="rId39" xr:uid="{071E03DD-3D33-4EBE-B7C2-76D5C0CCD0E3}"/>
    <hyperlink ref="AH171" r:id="rId40" xr:uid="{25D0EA35-0219-477E-A4CE-AC29FEEB6D3B}"/>
    <hyperlink ref="AH169" r:id="rId41" xr:uid="{78055738-1B8A-4C5D-A505-49FEF02A7DA1}"/>
    <hyperlink ref="AH167" r:id="rId42" xr:uid="{B42F6538-9197-4623-A084-A2C5C3082CAA}"/>
    <hyperlink ref="BL209" r:id="rId43" xr:uid="{6197A7B4-D720-437F-9D92-CE860F2FD386}"/>
    <hyperlink ref="CA209" r:id="rId44" xr:uid="{D9D13AA8-75DB-4378-B9BB-5F3C2972C0BB}"/>
    <hyperlink ref="AH175" r:id="rId45" xr:uid="{B407C7A7-DFAC-4956-BEC4-F1E354C658E1}"/>
    <hyperlink ref="AH173" r:id="rId46" display="1Mo 24,7" xr:uid="{B1AD605B-FE89-4073-A1F4-DA8B2B8B11D1}"/>
    <hyperlink ref="BL207" r:id="rId47" xr:uid="{CFFEDD95-5F4C-450A-9251-468D34040CA7}"/>
    <hyperlink ref="BL159" r:id="rId48" xr:uid="{5362470F-2B25-4066-B7BE-0AA67030C820}"/>
    <hyperlink ref="BL161" r:id="rId49" xr:uid="{EF7D1194-D29E-4B76-B61A-2D6A1F603A07}"/>
    <hyperlink ref="BL163" r:id="rId50" xr:uid="{6A1B5396-8FB9-4693-AD49-CD5FBDCAEA08}"/>
    <hyperlink ref="BL165" r:id="rId51" xr:uid="{AB238C09-0430-4953-8DF2-7BB985049BF5}"/>
    <hyperlink ref="BL155" r:id="rId52" display="Jos 14,7" xr:uid="{E1BA5925-6D46-4764-BBA0-C085F733E777}"/>
    <hyperlink ref="EI119" r:id="rId53" xr:uid="{38845307-BE7F-4BB3-B5A9-06A6A90EDA10}"/>
    <hyperlink ref="EI113" r:id="rId54" xr:uid="{829F9A65-8E8B-4A4B-8370-82BBEA01A244}"/>
    <hyperlink ref="EI111" r:id="rId55" xr:uid="{9B8D349B-A296-4BC1-93AD-A0CC2275FB2C}"/>
    <hyperlink ref="EI109" r:id="rId56" xr:uid="{C0CDCCAC-87A7-48B2-8C60-2D05ED471F9E}"/>
    <hyperlink ref="EI107" r:id="rId57" xr:uid="{9007EE75-0414-467F-ACCC-0583BFE8EE7A}"/>
    <hyperlink ref="EI105" r:id="rId58" xr:uid="{69722ADC-D123-4F52-BF04-3375B5025A4A}"/>
    <hyperlink ref="EI101" r:id="rId59" xr:uid="{ADFEC95B-74BB-44FE-8EC0-389068608CEC}"/>
    <hyperlink ref="EI99" r:id="rId60" xr:uid="{31B55E41-DD40-4168-87D5-915A940623F2}"/>
    <hyperlink ref="EI97" r:id="rId61" xr:uid="{7F42AA12-907B-444E-939E-3FE5CBC71974}"/>
    <hyperlink ref="EI95" r:id="rId62" xr:uid="{F358B4BD-504F-4C10-93FD-6501188439BB}"/>
    <hyperlink ref="EI93" r:id="rId63" xr:uid="{A7D5C803-3DD0-4B61-B281-225CAA71108E}"/>
    <hyperlink ref="EI87" r:id="rId64" xr:uid="{E0995424-7DF2-46DE-9D43-2CDD383AA419}"/>
    <hyperlink ref="EI81" r:id="rId65" xr:uid="{177E83BA-62EE-494D-9A54-149FD97B5687}"/>
    <hyperlink ref="EI77" r:id="rId66" xr:uid="{E63740DA-C95B-4E3A-A815-55F8E1E7F731}"/>
    <hyperlink ref="DE187" r:id="rId67" xr:uid="{C277ACB0-E90E-4996-8AB7-6DA9A0ADF529}"/>
    <hyperlink ref="DE185" r:id="rId68" xr:uid="{28C082E6-12C8-4087-858B-254862A6ADD4}"/>
    <hyperlink ref="DE183" r:id="rId69" xr:uid="{0CB5FB22-6E8E-4BC5-84CC-EA9A3AF61F7B}"/>
    <hyperlink ref="DE181" r:id="rId70" xr:uid="{C720CB54-A31B-4A63-BE78-CADB2A83E3BA}"/>
    <hyperlink ref="DT181" r:id="rId71" xr:uid="{0A9B9807-3370-44D6-8F36-9AF23D0F7ACC}"/>
    <hyperlink ref="DE179" r:id="rId72" xr:uid="{1972B6A5-7D0F-4FE6-AB5B-A9BF3564C1F3}"/>
    <hyperlink ref="DE177" r:id="rId73" display="Ri 12,9" xr:uid="{16FE5BF9-21CB-41A9-A1C7-CE2C70EFF34A}"/>
    <hyperlink ref="DE175" r:id="rId74" xr:uid="{A4F417EF-2782-4505-8BEA-F96F1438B390}"/>
    <hyperlink ref="DE173" r:id="rId75" xr:uid="{C8335F32-338A-4D32-A37A-19BAD95897C5}"/>
    <hyperlink ref="DE171" r:id="rId76" xr:uid="{F569148F-1BA8-48B0-8730-D1101F4AEEE6}"/>
    <hyperlink ref="DE167" r:id="rId77" xr:uid="{040FE965-4CC0-4E19-B95C-FF633D3A8C4F}"/>
    <hyperlink ref="DT173" r:id="rId78" xr:uid="{0242AC59-25A8-4734-A85E-EABD09D8C1EA}"/>
    <hyperlink ref="AH143" r:id="rId79" xr:uid="{96AFD2D0-EEFB-4425-9A62-252EEB08449B}"/>
    <hyperlink ref="S141" r:id="rId80" xr:uid="{404F80F2-C3DF-4419-AA6D-A46D2C9DEB65}"/>
    <hyperlink ref="S139" r:id="rId81" xr:uid="{3D1F45E3-FEE8-456D-BCA9-05B2A92405A4}"/>
    <hyperlink ref="S137" r:id="rId82" xr:uid="{BD1AE375-FC2A-4C99-B6CA-9980B9EADC34}"/>
    <hyperlink ref="S135" r:id="rId83" xr:uid="{4FEAF418-DDB1-47C6-A1D3-F7AFD41A5B43}"/>
    <hyperlink ref="S133" r:id="rId84" xr:uid="{3A9442D9-CF63-48D1-AFD5-7B302815380D}"/>
    <hyperlink ref="S129" r:id="rId85" xr:uid="{256988AF-7A2D-46B7-806D-535C0CAEF425}"/>
    <hyperlink ref="DE115" r:id="rId86" xr:uid="{F3827DAC-EE7F-448D-845F-CD6D02D1C442}"/>
    <hyperlink ref="S127" r:id="rId87" xr:uid="{9304D9BF-5639-497F-89B2-1CBAFBB753DE}"/>
    <hyperlink ref="S125" r:id="rId88" xr:uid="{3508E031-8622-4738-84F9-D8565A5310E0}"/>
    <hyperlink ref="S123" r:id="rId89" xr:uid="{AD25A026-0E9A-4535-A006-D91E3A6E85E1}"/>
    <hyperlink ref="S121" r:id="rId90" xr:uid="{4B045CF7-A485-49A8-A31E-0143BF16FD6A}"/>
    <hyperlink ref="S119" r:id="rId91" xr:uid="{255ABC1C-85C3-4937-952D-2C8C9077C84E}"/>
    <hyperlink ref="S117" r:id="rId92" xr:uid="{0A3B50FD-C8FD-45B8-8B03-154F6ACC1F01}"/>
    <hyperlink ref="S115" r:id="rId93" xr:uid="{F9C2CB03-6F56-497B-8CE3-B6D723439B2D}"/>
    <hyperlink ref="S113" r:id="rId94" xr:uid="{1BCF9743-D99F-42AC-8E1C-BFECEBE51D87}"/>
    <hyperlink ref="S111" r:id="rId95" xr:uid="{F9AC4315-14CC-4CC9-A1AE-72B30F5FEF99}"/>
    <hyperlink ref="S109" r:id="rId96" xr:uid="{B7707802-2C02-428B-8106-90D54370B164}"/>
    <hyperlink ref="DE155" r:id="rId97" xr:uid="{E75EE0A9-B2D9-4D35-A6C3-5A9604BB9ED2}"/>
    <hyperlink ref="DE153" r:id="rId98" xr:uid="{4A1E4B6C-200E-4682-BA87-054B6C3FADE7}"/>
    <hyperlink ref="DE151" r:id="rId99" xr:uid="{BDC4FA0E-EFAB-413E-A309-B0B06CCFBE02}"/>
    <hyperlink ref="DE149" r:id="rId100" xr:uid="{6447175E-DFF0-4414-AEA7-07FC86D0D995}"/>
    <hyperlink ref="DE147" r:id="rId101" xr:uid="{3A0448E4-D60A-435C-9443-E6F2E41AC0EF}"/>
    <hyperlink ref="DE143" r:id="rId102" xr:uid="{E2A9C06F-AA00-4565-A957-225BF9E4EE6A}"/>
    <hyperlink ref="DE141" r:id="rId103" xr:uid="{34C5FD87-A0BF-462E-A89A-9EB33F76E852}"/>
    <hyperlink ref="DE139" r:id="rId104" xr:uid="{359605DE-00F1-4218-A43B-8461C23A0A7A}"/>
    <hyperlink ref="DE137" r:id="rId105" xr:uid="{738C4A8C-0ADD-465C-A424-CF06261AA6AB}"/>
    <hyperlink ref="DE135" r:id="rId106" xr:uid="{A456407E-A4A7-4F4C-895A-C9E93D2D9E76}"/>
    <hyperlink ref="DE133" r:id="rId107" xr:uid="{2770E2A9-983E-4A2D-A353-419E99B1DF83}"/>
    <hyperlink ref="DE131" r:id="rId108" xr:uid="{AFFD520F-9257-433D-AA67-06DDA2FF22FE}"/>
    <hyperlink ref="DE127" r:id="rId109" xr:uid="{D0649107-0182-4E36-B19F-24CC14BB9813}"/>
    <hyperlink ref="DE113" r:id="rId110" xr:uid="{C7B9A168-10A5-4F25-96D9-E365D6C3FD99}"/>
    <hyperlink ref="S107" r:id="rId111" xr:uid="{D3ADC289-DF03-4410-A780-7F36D5ED27ED}"/>
    <hyperlink ref="DE111" r:id="rId112" xr:uid="{DC6B6D13-BD12-483E-A82A-0DB53799661B}"/>
    <hyperlink ref="DE129" r:id="rId113" xr:uid="{721BECDE-5563-48C5-85BB-114039FAD5A6}"/>
    <hyperlink ref="DE157" r:id="rId114" xr:uid="{4646DF74-A7E5-48BC-8B81-79107FA458FD}"/>
    <hyperlink ref="DE159" r:id="rId115" xr:uid="{1F96E0D5-63D5-46D9-8F4B-2D515E40D904}"/>
    <hyperlink ref="DE161" r:id="rId116" xr:uid="{0E4D0575-98B9-4EC8-B900-CE7F4B2CF9EB}"/>
    <hyperlink ref="DE125" r:id="rId117" xr:uid="{465D0C44-EE4B-4092-B278-A2DD2DF59114}"/>
    <hyperlink ref="S131" r:id="rId118" xr:uid="{981D57A6-BE10-4E3F-9177-FFFA8FD8B72B}"/>
    <hyperlink ref="DE145" r:id="rId119" xr:uid="{F09487F5-A80A-426F-990C-AB74303BC5A0}"/>
    <hyperlink ref="AH77" r:id="rId120" xr:uid="{55107464-29AB-477A-88F7-3B9614DC1A0A}"/>
    <hyperlink ref="AH79" r:id="rId121" xr:uid="{19927F13-C3FE-4AB9-906B-7298F91FF6CD}"/>
    <hyperlink ref="AH81" r:id="rId122" xr:uid="{8E3B73D5-A15F-420F-B204-0A6410B1B6EE}"/>
    <hyperlink ref="AH83" r:id="rId123" xr:uid="{E2981C2F-5291-4909-A7BF-348BB0D7E0E0}"/>
    <hyperlink ref="S159" r:id="rId124" xr:uid="{21203FCA-D41E-4CFE-9478-F9D6BC186B0C}"/>
    <hyperlink ref="S155" r:id="rId125" xr:uid="{3E608954-206B-4E4F-A8A5-EFC27CB8B9B8}"/>
    <hyperlink ref="S151" r:id="rId126" xr:uid="{2FA9EE77-5AC1-4DA3-AE97-F7F12410E514}"/>
    <hyperlink ref="S147" r:id="rId127" xr:uid="{D3E7E119-19DF-4055-B2CF-D40C97F30F0D}"/>
    <hyperlink ref="S145" r:id="rId128" xr:uid="{2DAD4023-E981-47B7-9CA3-E9195A245A47}"/>
    <hyperlink ref="S149" r:id="rId129" xr:uid="{3D4314AB-0E5E-426E-9AD2-A958A544F24C}"/>
    <hyperlink ref="S153" r:id="rId130" xr:uid="{DC0AA6AD-AAE6-48F9-8D3B-B8EF9E0CE8BD}"/>
    <hyperlink ref="S157" r:id="rId131" xr:uid="{6CB79DC5-B7BE-48FF-88BE-0D2FCE2DDEE2}"/>
    <hyperlink ref="S143" r:id="rId132" xr:uid="{DE486195-431C-41AB-9D8D-DCA25F8B8A66}"/>
    <hyperlink ref="AH157" r:id="rId133" xr:uid="{0EE6EDFD-60C8-43A4-A0C4-BA77B0B4003E}"/>
    <hyperlink ref="AH159" r:id="rId134" xr:uid="{8974808A-CAF6-4070-BA23-FA468D28DC67}"/>
    <hyperlink ref="AH161" r:id="rId135" xr:uid="{F743DD37-DBDF-4C14-833F-2FBF68FAEF0E}"/>
    <hyperlink ref="AH163" r:id="rId136" xr:uid="{CD1074CE-FB72-4A7C-8F71-50C6BF8B45D7}"/>
    <hyperlink ref="AH155" r:id="rId137" xr:uid="{506E36F3-698E-4977-B6EE-4C768D2E1943}"/>
    <hyperlink ref="AH153" r:id="rId138" xr:uid="{76EB56DB-A1E8-4C03-85A5-7051EFE3A659}"/>
    <hyperlink ref="AH151" r:id="rId139" xr:uid="{C85BCDA4-CE0E-4233-8717-4901D91AE029}"/>
    <hyperlink ref="AH149" r:id="rId140" xr:uid="{95DB2424-1C9A-4F12-9B70-A7B961CC8AF5}"/>
    <hyperlink ref="AH147" r:id="rId141" xr:uid="{8EFB36E4-D768-4557-B722-153FA10E9DD4}"/>
    <hyperlink ref="AH145" r:id="rId142" xr:uid="{82FD8EDE-A37C-47A1-AF10-5905D3F0B092}"/>
    <hyperlink ref="AH141" r:id="rId143" xr:uid="{925C65A8-E5CF-4A43-837C-59DB75C49B09}"/>
    <hyperlink ref="AH139" r:id="rId144" xr:uid="{ABDAA96B-1FF3-4A88-9F8F-AD3E491CAFFB}"/>
    <hyperlink ref="AH137" r:id="rId145" xr:uid="{AACD0E17-23C2-4A49-A0EF-2278C7FE9072}"/>
    <hyperlink ref="AH135" r:id="rId146" xr:uid="{B654DC56-1878-4F2C-8B7F-68310FEC68CB}"/>
    <hyperlink ref="AH133" r:id="rId147" xr:uid="{A0D0E75E-B869-4D24-B077-4D915E7D2D98}"/>
    <hyperlink ref="AH131" r:id="rId148" xr:uid="{85DC8695-DC23-435F-B6A7-2A308C179E45}"/>
    <hyperlink ref="AH123" r:id="rId149" xr:uid="{DC7F70F8-732E-4179-AE1C-0E932B766069}"/>
    <hyperlink ref="AH121" r:id="rId150" xr:uid="{EDE086BF-B03B-4361-80C7-17F36493E9E4}"/>
    <hyperlink ref="AH119" r:id="rId151" xr:uid="{7708DF1E-0160-4496-919C-16026F115DF3}"/>
    <hyperlink ref="AH117" r:id="rId152" xr:uid="{3F6CA729-4105-4820-80AC-F57FB09384A4}"/>
    <hyperlink ref="AH115" r:id="rId153" xr:uid="{1EBBEB38-459A-4F7F-AD33-E9DE4048AA9B}"/>
    <hyperlink ref="AH111" r:id="rId154" xr:uid="{4E9FC072-8B12-4431-8D0F-434040135D17}"/>
    <hyperlink ref="AH109" r:id="rId155" xr:uid="{7AD4D35A-8A2C-4AEC-9D06-4342378B090D}"/>
    <hyperlink ref="AH113" r:id="rId156" xr:uid="{B963731A-7E82-4BF7-B3AE-8364CE43E57B}"/>
    <hyperlink ref="S105" r:id="rId157" xr:uid="{4165F584-DE2E-4901-BD9D-58C35E0371A6}"/>
    <hyperlink ref="S103" r:id="rId158" xr:uid="{48DC9493-E156-40FE-9482-423B7AB9D198}"/>
    <hyperlink ref="S101" r:id="rId159" xr:uid="{E8ADA322-BC84-4FCF-AE23-46C77ED4F034}"/>
    <hyperlink ref="S99" r:id="rId160" xr:uid="{9320E901-14EE-41CE-A7CE-3AF2895DA60B}"/>
    <hyperlink ref="S95" r:id="rId161" xr:uid="{30EA15AD-3D50-4E41-967B-F795633B3EF0}"/>
    <hyperlink ref="S97" r:id="rId162" xr:uid="{49C8EC3C-BA16-4C8D-8847-92294A31B590}"/>
    <hyperlink ref="S93" r:id="rId163" xr:uid="{FD5225C5-8FEB-4176-8332-B8412F1EBB58}"/>
    <hyperlink ref="S91" r:id="rId164" xr:uid="{06E739C0-3D14-4B47-846A-FB5070ED7930}"/>
    <hyperlink ref="S89" r:id="rId165" xr:uid="{23335C98-27F2-4858-A546-F2914898E542}"/>
    <hyperlink ref="S87" r:id="rId166" xr:uid="{F4E29AAC-A5F0-4690-9ED2-33FFB1074569}"/>
    <hyperlink ref="S85" r:id="rId167" xr:uid="{74B0365A-AE2D-4201-B0A0-698079C0BB54}"/>
    <hyperlink ref="S83" r:id="rId168" xr:uid="{A37CBA16-E69A-419D-A062-B7B16BBFE3B4}"/>
    <hyperlink ref="CP79" r:id="rId169" xr:uid="{8A97FDCC-69F7-46C0-B972-DA94B5AF49A6}"/>
    <hyperlink ref="CP81" r:id="rId170" xr:uid="{1CAC19BE-6298-41A7-A31F-A93243BA6742}"/>
    <hyperlink ref="CP95" r:id="rId171" display="Johannes Hyrkanos II" xr:uid="{4ABE5906-EB42-4171-A658-ACE6C2FB79B4}"/>
    <hyperlink ref="CP89" r:id="rId172" xr:uid="{BD922F24-8883-44A6-813F-31EDD219712C}"/>
    <hyperlink ref="CP91" r:id="rId173" xr:uid="{A6EAE772-F686-45D7-AD37-F31FFA4AB9AC}"/>
    <hyperlink ref="CP85" r:id="rId174" xr:uid="{9B6FEA97-0DB2-45FA-9030-FA5782F483C5}"/>
    <hyperlink ref="CP83" r:id="rId175" xr:uid="{925F6CCB-3C0F-402D-AF5A-3B25E84F3788}"/>
    <hyperlink ref="CP87" r:id="rId176" xr:uid="{AB121F85-C4CF-4A2E-B663-24A1D545A771}"/>
    <hyperlink ref="CP93" r:id="rId177" xr:uid="{9C1AF606-1CB5-472C-9E04-8D5978164011}"/>
    <hyperlink ref="CP97" r:id="rId178" xr:uid="{035821B0-402B-452D-9B8B-8BDA34AA5CD3}"/>
    <hyperlink ref="CP99" r:id="rId179" xr:uid="{26D733FE-4A05-4C8C-AE77-7C0456DD08FD}"/>
    <hyperlink ref="CP101" r:id="rId180" xr:uid="{E82D04B1-AB75-44A1-87DC-8AF883746502}"/>
    <hyperlink ref="CP77" r:id="rId181" xr:uid="{DBA61127-B6E1-4461-BFC3-8806092B2906}"/>
    <hyperlink ref="DE45" r:id="rId182" xr:uid="{351B71BD-812F-4858-9F12-54229E8AD93C}"/>
    <hyperlink ref="DE47" r:id="rId183" xr:uid="{C6B60B9A-86AF-4C13-A7BE-89B4ADBA195C}"/>
    <hyperlink ref="DE49" r:id="rId184" xr:uid="{77678E75-C3A2-421A-B1F3-5CB2A7E683A5}"/>
    <hyperlink ref="DE51" r:id="rId185" xr:uid="{45FBED00-3598-48BA-BB66-46E5BA4A4EA6}"/>
    <hyperlink ref="DE53" r:id="rId186" xr:uid="{8C95C41C-BF40-4B4E-9117-ACBA3AE26EDF}"/>
    <hyperlink ref="DE55" r:id="rId187" xr:uid="{724131E6-297E-4E25-93EF-75D766046BBC}"/>
    <hyperlink ref="DE57" r:id="rId188" xr:uid="{AA4CF37E-1390-480F-94BB-46CCE9CD353C}"/>
    <hyperlink ref="DE59" r:id="rId189" xr:uid="{2ED9F1FF-4455-4677-9FFB-08AD899504F2}"/>
    <hyperlink ref="DE61" r:id="rId190" xr:uid="{F86BF510-AD6A-4790-9FC6-9B1EAE7E0240}"/>
    <hyperlink ref="DE63" r:id="rId191" xr:uid="{3CA2C16F-08D8-4BF2-BD7C-AC21C5D14886}"/>
    <hyperlink ref="DE65" r:id="rId192" xr:uid="{98BA8AA1-48F5-4675-8265-520EF0CCBC75}"/>
    <hyperlink ref="DE67" r:id="rId193" xr:uid="{288C07A4-1852-40E8-AAE2-89D190B5541D}"/>
    <hyperlink ref="DE69" r:id="rId194" xr:uid="{D11EC2E5-C616-44E0-9A4F-210A36D65228}"/>
    <hyperlink ref="DE71" r:id="rId195" xr:uid="{F7A11199-79B8-44D1-AD1B-D7ED688E53EA}"/>
    <hyperlink ref="DE73" r:id="rId196" xr:uid="{17C3B3CE-A4BC-431F-AA41-AB6F20B84894}"/>
    <hyperlink ref="DE75" r:id="rId197" xr:uid="{1461A96E-EF8A-458A-A896-50E57CA70974}"/>
    <hyperlink ref="DE77" r:id="rId198" xr:uid="{38A32881-BC49-44BE-AB9A-B38971A84073}"/>
    <hyperlink ref="DE79" r:id="rId199" xr:uid="{3118D5A4-CD86-474D-A56D-8C6FC0D08BE0}"/>
    <hyperlink ref="DE81" r:id="rId200" xr:uid="{A726AA53-36B5-4D20-9814-9F0A1C34090F}"/>
    <hyperlink ref="DE83" r:id="rId201" xr:uid="{1E350F9E-6838-4282-BD66-DCF6A8CD686E}"/>
    <hyperlink ref="DE85" r:id="rId202" xr:uid="{A3CC1FCB-0C1E-4AE5-84B5-48E32942A68B}"/>
    <hyperlink ref="DE87" r:id="rId203" xr:uid="{5820B793-C490-4817-8577-D3F0CC3BA36D}"/>
    <hyperlink ref="EX69" r:id="rId204" xr:uid="{0BF2D270-72E3-4596-9DDF-52F565C01E7C}"/>
    <hyperlink ref="EX75" r:id="rId205" xr:uid="{FB97483B-C7F3-45B8-AAE3-845DD76FEF3B}"/>
    <hyperlink ref="EX63" r:id="rId206" xr:uid="{3F26315C-6BAD-48DE-95F4-76BBC9457650}"/>
    <hyperlink ref="DT51" r:id="rId207" xr:uid="{66FE371D-98EA-4EF1-A0EA-DBBE52E88642}"/>
    <hyperlink ref="DT55" r:id="rId208" xr:uid="{59B9578A-B268-45F1-A683-2AAE23CEB074}"/>
    <hyperlink ref="DT57" r:id="rId209" xr:uid="{40874D76-868D-4120-9DB9-42968ADAF8B8}"/>
    <hyperlink ref="DT59" r:id="rId210" xr:uid="{159D6D01-75D7-4633-B138-247AF43D7F8D}"/>
    <hyperlink ref="DT63" r:id="rId211" xr:uid="{347441EB-F625-4505-84E1-54AF49EA2CC6}"/>
    <hyperlink ref="DT65" r:id="rId212" xr:uid="{004DBB4F-343A-4A82-90F3-BA63C98FFE82}"/>
    <hyperlink ref="DT67" r:id="rId213" xr:uid="{33DB3CD8-0419-4AFE-B006-C8419D88EBB1}"/>
    <hyperlink ref="DT69" r:id="rId214" xr:uid="{902EFA76-961A-411A-B654-D0302BBE4B57}"/>
    <hyperlink ref="EX91" r:id="rId215" xr:uid="{9E2829D8-A3FF-4F7B-AEDF-5DB56574F1F6}"/>
    <hyperlink ref="EX93" r:id="rId216" xr:uid="{89F8FCD4-DF27-4BD2-981E-A0714D4B2594}"/>
    <hyperlink ref="EI41" r:id="rId217" xr:uid="{9AB75619-F35D-4B08-83B3-AF0CE2162731}"/>
    <hyperlink ref="EX43" r:id="rId218" xr:uid="{AFF75D78-6148-4B85-91B9-3377B4F43243}"/>
    <hyperlink ref="EX45" r:id="rId219" xr:uid="{EFF1FB28-3C45-448B-A3D1-57C60ADE13B1}"/>
    <hyperlink ref="EX59" r:id="rId220" xr:uid="{D83FA737-A396-4E23-B159-1DF46CC2FBE6}"/>
    <hyperlink ref="EX61" r:id="rId221" xr:uid="{4FCBBCFF-A0EC-4696-972B-5AFBFADBC9A4}"/>
    <hyperlink ref="EX65" r:id="rId222" xr:uid="{6818F523-917B-45BF-B3AE-36B25D4ABE90}"/>
    <hyperlink ref="EX71" r:id="rId223" xr:uid="{78F70A11-CF17-4375-A142-DCE27F163A10}"/>
    <hyperlink ref="EX77" r:id="rId224" xr:uid="{09D07B25-917D-4CD9-B1A9-8AD2A584F861}"/>
    <hyperlink ref="EX87" r:id="rId225" xr:uid="{A9D33BD9-5A88-477D-A40B-6725244C01B6}"/>
    <hyperlink ref="EX95" r:id="rId226" xr:uid="{50EC3145-78E6-4E0B-B237-E78E0AB9C842}"/>
    <hyperlink ref="EX29" r:id="rId227" xr:uid="{78D46938-27E7-457B-B134-D7736234C02D}"/>
    <hyperlink ref="EX31" r:id="rId228" xr:uid="{F87B2DF2-1D2E-4AC5-A7F9-5E66851B7473}"/>
    <hyperlink ref="DT109" r:id="rId229" xr:uid="{7FF4C402-1FDB-40BD-B4D5-BC83085CDBE6}"/>
    <hyperlink ref="DT113" r:id="rId230" xr:uid="{B26821F3-9958-4AC9-B54E-700A7EA8ACB5}"/>
    <hyperlink ref="DT119" r:id="rId231" xr:uid="{52CEAC09-2E68-4471-B928-E04B3EA40605}"/>
    <hyperlink ref="EX35" r:id="rId232" xr:uid="{E025838A-2AFF-424E-9D08-CEC391554D05}"/>
    <hyperlink ref="EX33" r:id="rId233" xr:uid="{72AB201F-EC85-4DC2-BF85-B49AE9DFC846}"/>
    <hyperlink ref="EX37" r:id="rId234" xr:uid="{AF572D98-FCCC-467E-B264-1222D6715C38}"/>
    <hyperlink ref="DT121" r:id="rId235" xr:uid="{7FE37F46-04B2-4031-9BAD-6B95CCF84D50}"/>
    <hyperlink ref="EI29" r:id="rId236" xr:uid="{9A4BE718-27A6-450A-872A-7E43E5BE40DF}"/>
    <hyperlink ref="EI31" r:id="rId237" display="Kopernikanische Wende Wende" xr:uid="{7E7C273C-58BB-444B-92F0-E60ADE06A57C}"/>
    <hyperlink ref="EI49" r:id="rId238" xr:uid="{3503F934-8B1A-492C-8B60-A918D7C97C90}"/>
    <hyperlink ref="EI47" r:id="rId239" xr:uid="{93634C6F-81D6-4883-8E18-1BE56DA1CCDD}"/>
    <hyperlink ref="EI45" r:id="rId240" xr:uid="{819156A9-E19A-40A6-A413-59C4E6ECC96A}"/>
    <hyperlink ref="EI43" r:id="rId241" xr:uid="{1D1D6C35-73F2-49A5-9B0A-70683FF8DAA2}"/>
    <hyperlink ref="EI35" r:id="rId242" xr:uid="{BB253C04-157B-4DE9-9C32-D314EB4CB784}"/>
    <hyperlink ref="EI83" r:id="rId243" xr:uid="{F86ABA8D-DF1E-4287-B211-697E8DFB3BED}"/>
    <hyperlink ref="CP41" r:id="rId244" xr:uid="{EE2A9A09-F486-435F-9054-C4289A88DB46}"/>
    <hyperlink ref="CP43" r:id="rId245" xr:uid="{CE64EF48-5C13-4EC2-8911-539C76F8A03F}"/>
    <hyperlink ref="CP45" r:id="rId246" xr:uid="{6434F9DD-7F63-4BFA-A99F-2EE8CBFFBC9E}"/>
    <hyperlink ref="CP47" r:id="rId247" xr:uid="{59BE9087-4C81-4A37-A737-239B819F4329}"/>
    <hyperlink ref="CP49" r:id="rId248" xr:uid="{0245EA82-7256-4199-A043-3FD419A152E1}"/>
    <hyperlink ref="CP53" r:id="rId249" xr:uid="{767EE421-31C6-4C78-8149-1C077666444D}"/>
    <hyperlink ref="CP55" r:id="rId250" xr:uid="{4725DAD8-8E0B-4C43-B918-7EBDC33F9F04}"/>
    <hyperlink ref="DT89" r:id="rId251" xr:uid="{66F621D7-EDD6-4189-8E36-A9AF88F91E8D}"/>
    <hyperlink ref="DT91" r:id="rId252" xr:uid="{59847400-6B13-4B89-854B-A69C2DB36E6F}"/>
    <hyperlink ref="DT93" r:id="rId253" xr:uid="{383C3A31-91FF-4280-934E-C81EC1E97B70}"/>
    <hyperlink ref="DT99" r:id="rId254" xr:uid="{7B85D428-C668-41F0-9E07-D4C0B8D02F04}"/>
    <hyperlink ref="DT101" r:id="rId255" xr:uid="{599065D1-D8E9-4A5C-B073-4782ADD37376}"/>
    <hyperlink ref="DT103" r:id="rId256" xr:uid="{C5961050-FF1F-41EE-9868-9102CBB3ADDA}"/>
    <hyperlink ref="DT105" r:id="rId257" xr:uid="{0E2AAF1D-4EFD-409F-B0EE-9CA2510EE40F}"/>
    <hyperlink ref="DT107" r:id="rId258" xr:uid="{B44B9529-99FF-425F-A6F1-058CFF36FF3D}"/>
    <hyperlink ref="DT111" r:id="rId259" xr:uid="{38CD30B6-A2A1-43A0-B644-C68F2DB7C4D9}"/>
    <hyperlink ref="DT115" r:id="rId260" xr:uid="{A206449D-DA10-48CD-8900-25A1091D7E6A}"/>
    <hyperlink ref="DT117" r:id="rId261" xr:uid="{30E288C9-391A-4F04-8699-28CEFCB1BDC4}"/>
    <hyperlink ref="DT123" r:id="rId262" xr:uid="{0590ADF8-FA29-4894-8A27-16467601E513}"/>
    <hyperlink ref="DE41" r:id="rId263" xr:uid="{1584CD7C-08F6-4654-9A91-14B3E436DFFD}"/>
    <hyperlink ref="DT41" r:id="rId264" xr:uid="{F23F82E0-BBBA-457D-A229-0A2C54C5E75D}"/>
    <hyperlink ref="DT43" r:id="rId265" xr:uid="{653788CB-92C6-437B-83CB-82CA018B516B}"/>
    <hyperlink ref="DT47" r:id="rId266" xr:uid="{A5092438-F7F2-4B86-9785-5C308DEF2462}"/>
    <hyperlink ref="EX101" r:id="rId267" xr:uid="{9C5B154D-C9AE-495D-A7A2-42F8F8647EF1}"/>
    <hyperlink ref="CA41" r:id="rId268" xr:uid="{FCC96A8B-75F5-4086-81B5-CE4897EAA18F}"/>
    <hyperlink ref="CA43" r:id="rId269" xr:uid="{8FE5AEBE-C13B-4996-BBDD-57F89CD87E41}"/>
    <hyperlink ref="CA45" r:id="rId270" xr:uid="{F618CBD2-E549-4461-94AB-3936E382D1D9}"/>
    <hyperlink ref="CA47" r:id="rId271" xr:uid="{EBC6D9D1-137D-4998-BE42-58F56DFEE840}"/>
    <hyperlink ref="CA49" r:id="rId272" xr:uid="{899C6A46-8157-4076-9234-CA9D7C7A0663}"/>
    <hyperlink ref="CA51" r:id="rId273" xr:uid="{65FA3E7E-F2E3-412F-9CFF-A46214F8407B}"/>
    <hyperlink ref="CA53" r:id="rId274" xr:uid="{28118015-B1EF-4FDA-BF59-2E7F9F6987A4}"/>
    <hyperlink ref="CA55" r:id="rId275" xr:uid="{C72752D9-87B7-4015-ABED-22E6B3AE629A}"/>
    <hyperlink ref="BL43" r:id="rId276" xr:uid="{A5449D10-7295-4EF7-8488-559DF699D3CE}"/>
    <hyperlink ref="BL41" r:id="rId277" display="Medo-Perser" xr:uid="{9C5B5B6A-A4D5-4913-B118-B5ED178C0F14}"/>
    <hyperlink ref="BL45" r:id="rId278" display="Gubaru, Darius d. Meder" xr:uid="{635489A9-95D9-4A0D-9E64-E3084A47C6DE}"/>
    <hyperlink ref="BL47" r:id="rId279" xr:uid="{4EAA081B-52AD-4315-A2EB-ABF865F597E7}"/>
    <hyperlink ref="BL49" r:id="rId280" xr:uid="{212104E5-CC2F-4DC2-AE5F-2022BFE4B27A}"/>
    <hyperlink ref="BL51" r:id="rId281" xr:uid="{E3B515D7-9FCD-4D81-AEBE-9D18D1B2E30C}"/>
    <hyperlink ref="BL53" r:id="rId282" xr:uid="{F68D524F-DF64-42C5-965D-FDBAA5663753}"/>
    <hyperlink ref="AW41" r:id="rId283" xr:uid="{36FEA2F7-97B3-40BF-B7CB-36E3FF1E24D9}"/>
    <hyperlink ref="AW43" r:id="rId284" xr:uid="{1600ACB2-957C-4968-92D5-9B345D522AD8}"/>
    <hyperlink ref="AW45" r:id="rId285" xr:uid="{7A0E1B6A-3825-46E4-9286-F1FE51135E52}"/>
    <hyperlink ref="AW47" r:id="rId286" xr:uid="{6F79C647-0D5C-4B5E-9BB5-7E9B9CA149BE}"/>
    <hyperlink ref="AW49" r:id="rId287" xr:uid="{CD4B4C44-3E0A-4147-A2E4-111CA5B4C776}"/>
    <hyperlink ref="AW51" r:id="rId288" xr:uid="{680293F5-ED29-44BF-BABC-1E344911EBC3}"/>
    <hyperlink ref="EI165" r:id="rId289" xr:uid="{E4144FC2-BB22-4A19-9DC2-6273D8BAF636}"/>
    <hyperlink ref="EI163" r:id="rId290" xr:uid="{C64552E7-184C-4975-9F54-34995A71FE61}"/>
    <hyperlink ref="EI161" r:id="rId291" xr:uid="{B681952B-C935-4BFC-9D6F-90635069AB3D}"/>
    <hyperlink ref="EI159" r:id="rId292" xr:uid="{DD56D8EF-F399-4D18-A5E3-6A27543FFFBD}"/>
    <hyperlink ref="EI153" r:id="rId293" xr:uid="{4027C73F-6C6F-4017-A540-1F40AAD13292}"/>
    <hyperlink ref="EI151" r:id="rId294" xr:uid="{9343B178-AC8D-43A5-87D6-876CF5DE5642}"/>
    <hyperlink ref="AH41" r:id="rId295" location="Neuassyrisches_Gro%C3%9Freich_(911_v._Chr._bis_605_v._Chr.)" xr:uid="{DEE344F5-F426-4997-A83B-A38DBC2484E4}"/>
    <hyperlink ref="AH43" r:id="rId296" xr:uid="{A092DCA7-A1AF-449C-B4E5-2FEB70FFAFBF}"/>
    <hyperlink ref="AH45" r:id="rId297" xr:uid="{CD1BFBDD-4BA8-47DF-98C0-BF89093DFAA1}"/>
    <hyperlink ref="AH47" r:id="rId298" xr:uid="{8A6FBB8A-7628-4EFF-A3A7-4F13AC6D7EE8}"/>
    <hyperlink ref="AH49" r:id="rId299" xr:uid="{0895EADB-CA27-4BA0-B887-6A5D6F3CC377}"/>
    <hyperlink ref="AH51" r:id="rId300" xr:uid="{7C1D3BB3-EC03-4F45-995B-84069903CBC1}"/>
    <hyperlink ref="AH53" r:id="rId301" xr:uid="{41123236-D04B-443C-A477-032E220E67CA}"/>
    <hyperlink ref="S43" r:id="rId302" xr:uid="{8189A666-1980-42FB-9C19-A9C6AA775453}"/>
    <hyperlink ref="S45" r:id="rId303" xr:uid="{74E59169-0EEF-4E06-B1E9-1C37538863AB}"/>
    <hyperlink ref="EX39" r:id="rId304" xr:uid="{5C28C4E7-0E50-477B-A209-2CFCD9D98923}"/>
    <hyperlink ref="EX41" r:id="rId305" xr:uid="{ADACDE8A-919B-4B5B-A907-0CE005A2F38E}"/>
    <hyperlink ref="BL181" r:id="rId306" xr:uid="{07DE9C5A-C747-4CCB-B549-99C839F317E5}"/>
    <hyperlink ref="BL183" r:id="rId307" xr:uid="{934A65A0-6F15-454D-911C-618F3D740F01}"/>
    <hyperlink ref="BL187" r:id="rId308" xr:uid="{DF6E0067-22A7-46FB-AC5F-A88B55F2E1DA}"/>
    <hyperlink ref="BL201" r:id="rId309" xr:uid="{2CE66449-24DD-49D7-A0EE-AFD4428725C3}"/>
    <hyperlink ref="BL203" r:id="rId310" xr:uid="{51AF65D8-1BEC-430A-82D7-5AC86BE3CA82}"/>
    <hyperlink ref="AH165" r:id="rId311" xr:uid="{C472223D-7E97-49E4-99DC-F95CDC9F369B}"/>
    <hyperlink ref="BL199" r:id="rId312" xr:uid="{860A267C-7FD7-44F2-AEB8-47B968AEE456}"/>
    <hyperlink ref="BL197" r:id="rId313" xr:uid="{582B1E37-5CD8-46F6-869D-8B794C89264D}"/>
    <hyperlink ref="BL195" r:id="rId314" xr:uid="{92F66132-533F-462B-98A7-C3D3D95A93EC}"/>
    <hyperlink ref="BL193" r:id="rId315" xr:uid="{D49E18FB-4E52-483E-9B1F-3B337A8AEAF5}"/>
    <hyperlink ref="BL191" r:id="rId316" xr:uid="{E8830B16-8315-43D3-BAE3-7A4355839EA9}"/>
    <hyperlink ref="BL189" r:id="rId317" xr:uid="{B6005098-200A-4FBA-BAE5-C00D6EBB09D2}"/>
    <hyperlink ref="BL185" r:id="rId318" xr:uid="{35489F6F-CC2D-4A58-B4FD-BF62A6B79447}"/>
    <hyperlink ref="BL153" r:id="rId319" xr:uid="{D255A26A-B354-4E5D-AD6E-47D30BDF0954}"/>
    <hyperlink ref="BL157" r:id="rId320" xr:uid="{0836E6AD-8E36-4767-A73B-CB4018654E39}"/>
    <hyperlink ref="S163" r:id="rId321" xr:uid="{A13975C8-F37A-486F-B785-27A84DE098BE}"/>
    <hyperlink ref="S161" r:id="rId322" display="1Mo 38,29,35" xr:uid="{E6F24629-81A2-4D65-8C54-0A654911FBF2}"/>
    <hyperlink ref="AH129" r:id="rId323" xr:uid="{22C90477-3AD7-4A08-A35B-05CF578E58F4}"/>
    <hyperlink ref="EI157" r:id="rId324" xr:uid="{8CCA2B0E-625F-4839-A74E-799AC496D5D6}"/>
    <hyperlink ref="EI155" r:id="rId325" location="Sonstige_W%C3%BCrdigungen" xr:uid="{C82AFDB4-694B-4A16-8BF2-58F6601B5A36}"/>
    <hyperlink ref="EI145" r:id="rId326" display="Erstes Konzil von Nicäa" xr:uid="{8D2111F4-17BC-4A56-86A0-13F14C92D4FD}"/>
    <hyperlink ref="EI147" r:id="rId327" display="Erstes Konzil von Konstantinopel" xr:uid="{DD370B54-ECF7-4B99-BB6D-3490100E75FE}"/>
    <hyperlink ref="EI141" r:id="rId328" xr:uid="{19CBC159-84FF-4AE8-B5F7-FCA024A898CC}"/>
    <hyperlink ref="EI143" r:id="rId329" xr:uid="{A1B24695-D3E6-4188-8513-443C6A12B882}"/>
    <hyperlink ref="DT95" r:id="rId330" xr:uid="{6567C77C-749A-4509-AE60-E7F0CA1CAA3F}"/>
    <hyperlink ref="EX79" r:id="rId331" xr:uid="{3849E7F7-CAFA-440B-9112-B838E5A7685F}"/>
    <hyperlink ref="EX81" r:id="rId332" location="Erstes_Britisches_Weltreich_(1583%E2%80%931783)" xr:uid="{4A4FA07F-BD5A-4A7C-9750-F46A3B8544DF}"/>
    <hyperlink ref="EX83" r:id="rId333" location="Aufstieg_des_Zweiten_Britischen_Weltreichs_(1783%E2%80%931815)" xr:uid="{688A5B65-E1B2-4016-B008-763E551FD838}"/>
    <hyperlink ref="EX85" r:id="rId334" location="Gro%C3%9Fbritanniens_%E2%80%9Eimperiales_Jahrhundert%E2%80%9C_(1815%E2%80%931914)" xr:uid="{FCCDF27B-6F0B-4F03-9E16-792BB274916B}"/>
    <hyperlink ref="CA63" r:id="rId335" xr:uid="{8FAC58CC-BDE0-4847-A1C8-22DA439258EE}"/>
    <hyperlink ref="CA65" r:id="rId336" xr:uid="{8B5660B9-2363-4CAC-8598-DFE5D76A571C}"/>
    <hyperlink ref="CA75" r:id="rId337" xr:uid="{AF5AEB26-DD5A-440E-A6D9-485BE68D292A}"/>
    <hyperlink ref="CA85" r:id="rId338" xr:uid="{384E067B-93D1-4BD3-BCB7-C4AF130015AD}"/>
    <hyperlink ref="CA147" r:id="rId339" xr:uid="{761515EE-38DE-40C0-984C-34842E40A6F2}"/>
    <hyperlink ref="CA169" r:id="rId340" xr:uid="{CF89A469-8E10-438E-91EF-FE4621AF3688}"/>
    <hyperlink ref="CA67" r:id="rId341" xr:uid="{AE77874D-D22B-4BFC-9180-A14E153DA2AC}"/>
    <hyperlink ref="CA69" r:id="rId342" xr:uid="{37949952-E121-431B-9DC4-9D8E1D72E25D}"/>
    <hyperlink ref="CA71" r:id="rId343" xr:uid="{FBCEBD6A-1DD8-4450-B57A-A0F7051D7372}"/>
    <hyperlink ref="CA73" r:id="rId344" xr:uid="{2B87D57E-6906-4709-BFDB-58825B3830DB}"/>
    <hyperlink ref="CA77" r:id="rId345" xr:uid="{64887935-BDAA-4DF1-9220-F3EACB3AB07A}"/>
    <hyperlink ref="CA79" r:id="rId346" xr:uid="{831FE540-1713-4E99-AAC8-B2A78BFCAF36}"/>
    <hyperlink ref="CA81" r:id="rId347" xr:uid="{0DF81E24-D6E8-4535-979C-E1BE2C9733D0}"/>
    <hyperlink ref="CA83" r:id="rId348" xr:uid="{297345B6-F938-4A66-A15F-15831EF9D112}"/>
    <hyperlink ref="CA87" r:id="rId349" xr:uid="{92524DED-86FF-4677-88A9-7C8954ECE999}"/>
    <hyperlink ref="CA89" r:id="rId350" xr:uid="{E26F5ED6-D29A-4757-9737-9E506D1E272C}"/>
    <hyperlink ref="CA91" r:id="rId351" xr:uid="{08EE8790-4513-464A-9BD0-C82F11E6CAE5}"/>
    <hyperlink ref="CA93" r:id="rId352" xr:uid="{1CD50068-94BB-4691-BD82-FD7C21163D1C}"/>
    <hyperlink ref="CA95" r:id="rId353" xr:uid="{0BFDD27F-6B83-40B3-B6BB-49E6615B52CB}"/>
    <hyperlink ref="CA97" r:id="rId354" xr:uid="{B4D1CB2B-B516-4D31-8408-BAD4F3049100}"/>
    <hyperlink ref="CA99" r:id="rId355" xr:uid="{354EF948-1F8A-433C-B10F-CA662D54C771}"/>
    <hyperlink ref="CA101" r:id="rId356" xr:uid="{8E8D0D04-8D40-4BBC-AC58-965AAD01A65C}"/>
    <hyperlink ref="CA103" r:id="rId357" xr:uid="{BCD62CAE-8878-4B08-9690-510E35BE2209}"/>
    <hyperlink ref="CA105" r:id="rId358" xr:uid="{7D5104B7-D8D4-417B-A9A8-9AE2BDE8A7B8}"/>
    <hyperlink ref="CA107" r:id="rId359" xr:uid="{A7CB3805-F805-47AA-A5B5-278D425C8777}"/>
    <hyperlink ref="CA109" r:id="rId360" xr:uid="{01D6255C-F676-46F1-A623-CA9C8A23D50C}"/>
    <hyperlink ref="CA111" r:id="rId361" xr:uid="{095213B0-624C-4244-9A32-4F15267EF578}"/>
    <hyperlink ref="CA113" r:id="rId362" xr:uid="{4D17E680-1BB3-418D-88C1-B74126D5BCFE}"/>
    <hyperlink ref="CA115" r:id="rId363" xr:uid="{E7024D8B-40B9-49D3-9365-A2044F24CDA7}"/>
    <hyperlink ref="CA117" r:id="rId364" xr:uid="{9E922791-CE1E-4FA9-BDBF-6B6C416736D2}"/>
    <hyperlink ref="CA119" r:id="rId365" xr:uid="{3C8F81A4-9988-43C9-8254-A128D73F76DA}"/>
    <hyperlink ref="CA121" r:id="rId366" xr:uid="{A8663223-7C05-4A66-B81F-24BCB4CA6EF3}"/>
    <hyperlink ref="CA123" r:id="rId367" xr:uid="{FC46B7FD-734E-4EAB-A7D9-955ACD673792}"/>
    <hyperlink ref="CA125" r:id="rId368" xr:uid="{12B3173C-73DA-4157-A104-211ACBFACC33}"/>
    <hyperlink ref="CA127" r:id="rId369" xr:uid="{42E55459-2CE3-41B2-BEE3-F2A94C86DC08}"/>
    <hyperlink ref="CA129" r:id="rId370" xr:uid="{35DC0F78-3058-45BD-B5EC-14212A880D29}"/>
    <hyperlink ref="CA131" r:id="rId371" xr:uid="{6118CAAD-71A5-4ED9-A15E-2849ECABBDC3}"/>
    <hyperlink ref="CA133" r:id="rId372" xr:uid="{E64874DA-4CA0-45C9-92B7-531595B25D34}"/>
    <hyperlink ref="CA135" r:id="rId373" xr:uid="{6D3AF63D-354E-420A-AD8A-C346D331615B}"/>
    <hyperlink ref="CA137" r:id="rId374" xr:uid="{DBF67536-4F5C-4216-B3AD-91AC19A3E687}"/>
    <hyperlink ref="CA139" r:id="rId375" xr:uid="{52264B02-CD0A-4D51-830F-67D88AAE697A}"/>
    <hyperlink ref="CA141" r:id="rId376" xr:uid="{5EA0BEF5-F042-481D-8116-262A12793166}"/>
    <hyperlink ref="CA149" r:id="rId377" xr:uid="{F7CF99A8-8B3E-4BF8-9CCB-41A671E61CB5}"/>
    <hyperlink ref="S41" r:id="rId378" xr:uid="{09A66E21-72A9-4692-8288-6B48696FFB12}"/>
    <hyperlink ref="D2" r:id="rId379" xr:uid="{54EAA670-C2F0-43FB-A98E-C2D7CAE37BFA}"/>
  </hyperlinks>
  <pageMargins left="0.23622047244094491" right="0.23622047244094491" top="0.74803149606299213" bottom="0.74803149606299213" header="0.31496062992125984" footer="0.31496062992125984"/>
  <pageSetup paperSize="163" scale="13" orientation="landscape" cellComments="atEnd" horizontalDpi="2400" verticalDpi="2400" r:id="rId380"/>
  <colBreaks count="1" manualBreakCount="1">
    <brk id="162" max="1048575" man="1"/>
  </colBreaks>
  <drawing r:id="rId38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BibleTimeTable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jschoell</dc:creator>
  <cp:lastModifiedBy>jschoell</cp:lastModifiedBy>
  <cp:lastPrinted>2023-04-06T20:48:44Z</cp:lastPrinted>
  <dcterms:created xsi:type="dcterms:W3CDTF">2021-01-10T14:25:49Z</dcterms:created>
  <dcterms:modified xsi:type="dcterms:W3CDTF">2023-04-06T20:50:43Z</dcterms:modified>
</cp:coreProperties>
</file>